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interessi legali" sheetId="1" r:id="rId1"/>
    <sheet name="formule" sheetId="2" r:id="rId2"/>
    <sheet name="Foglio2" sheetId="3" r:id="rId3"/>
    <sheet name="Foglio3" sheetId="4" r:id="rId4"/>
  </sheets>
  <definedNames/>
  <calcPr fullCalcOnLoad="1"/>
</workbook>
</file>

<file path=xl/comments1.xml><?xml version="1.0" encoding="utf-8"?>
<comments xmlns="http://schemas.openxmlformats.org/spreadsheetml/2006/main">
  <authors>
    <author>Battaglia</author>
  </authors>
  <commentList>
    <comment ref="D5" authorId="0">
      <text>
        <r>
          <rPr>
            <b/>
            <sz val="8"/>
            <rFont val="Tahoma"/>
            <family val="0"/>
          </rPr>
          <t>inserisci manualmente:
*data iniziale;
*data finale;
*importo capitale.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<sst xmlns="http://schemas.openxmlformats.org/spreadsheetml/2006/main" count="83" uniqueCount="46">
  <si>
    <t>DECORRENZA</t>
  </si>
  <si>
    <t>SCADENZA</t>
  </si>
  <si>
    <t>scadenza</t>
  </si>
  <si>
    <t>decorrenza</t>
  </si>
  <si>
    <t>Capitale</t>
  </si>
  <si>
    <t>Interessi</t>
  </si>
  <si>
    <t>DIFF. GIORNI</t>
  </si>
  <si>
    <t>Totale Capitale + Interessi)</t>
  </si>
  <si>
    <t>decorrenza tassi</t>
  </si>
  <si>
    <t>scadenza tassi</t>
  </si>
  <si>
    <t>tasso int. leg.</t>
  </si>
  <si>
    <t>Metodo di calcolo: nessuna capitalizzazione degli interessi - Anno civile (365 gg.)</t>
  </si>
  <si>
    <t>CAPITALE</t>
  </si>
  <si>
    <t xml:space="preserve">CALCOLO INTERESSE </t>
  </si>
  <si>
    <t>Disposizioni di legge</t>
  </si>
  <si>
    <t>tasso (%)</t>
  </si>
  <si>
    <t>decorrenza giuridica tassi d'interesse</t>
  </si>
  <si>
    <t>computo giorni (dal_ al_ )</t>
  </si>
  <si>
    <t>importo</t>
  </si>
  <si>
    <t>Art. 1284 Cod.Civ.</t>
  </si>
  <si>
    <t xml:space="preserve"> dal 21/4/1942 al 15/12/1990</t>
  </si>
  <si>
    <t>L. 353/1990-L. 408/1990</t>
  </si>
  <si>
    <t>dal 16/12/1990 al 31/12/1996</t>
  </si>
  <si>
    <t>L. 662/1996</t>
  </si>
  <si>
    <t>dal 1/1/1997 al 31/12/1998</t>
  </si>
  <si>
    <t>Dm. Tesoro 10/12/1998</t>
  </si>
  <si>
    <t xml:space="preserve"> dal 1/1/1999 al 31/12/2000</t>
  </si>
  <si>
    <t>Dm. Tesoro 11/12/2000</t>
  </si>
  <si>
    <t xml:space="preserve"> dal 1/1/2001 al 31/12/2001</t>
  </si>
  <si>
    <t>Dm. Economia 11/12/2001</t>
  </si>
  <si>
    <t xml:space="preserve"> dal 1/1/2002 al 31/12/2003</t>
  </si>
  <si>
    <t>Dm. Economia 1/12/2003</t>
  </si>
  <si>
    <t>TOTALE INTERESSI</t>
  </si>
  <si>
    <t>TOTALE CAPITALE + INTERESSI</t>
  </si>
  <si>
    <t>dal 01/01/2004 al …..</t>
  </si>
  <si>
    <r>
      <t xml:space="preserve">CALCOLO INTERESSI LEGALI </t>
    </r>
    <r>
      <rPr>
        <b/>
        <sz val="12"/>
        <rFont val="Berlin Sans FB"/>
        <family val="2"/>
      </rPr>
      <t xml:space="preserve">su www.dialogoweb.org del Rag. Sebastiano Battaglia </t>
    </r>
    <r>
      <rPr>
        <sz val="12"/>
        <rFont val="Berlin Sans FB"/>
        <family val="2"/>
      </rPr>
      <t>(Funz. Ragioneria dello Stato)</t>
    </r>
  </si>
  <si>
    <t>2.5%</t>
  </si>
  <si>
    <t>3.5%</t>
  </si>
  <si>
    <t>DATA INIZIALE</t>
  </si>
  <si>
    <t>DATA FINALE</t>
  </si>
  <si>
    <t>Rag. Sebastiano Battaglia</t>
  </si>
  <si>
    <t>Desidero dare a chiunque la possibilità d'imparare le formule, avendo</t>
  </si>
  <si>
    <t>di conoscenze, provenendo dall'esperienza di autodidatta.-</t>
  </si>
  <si>
    <t xml:space="preserve">capito direttamente cosa significhi lo sforzo di formarsi un bagaglio </t>
  </si>
  <si>
    <t>Sviluppo formule per il calcolo degli interessi legali</t>
  </si>
  <si>
    <t>interessi legali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</si>
</sst>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0;[Red]0"/>
    <numFmt numFmtId="170" formatCode="dd\-mmm\-yyyy"/>
    <numFmt numFmtId="171" formatCode="_-* #,##0_-;\-* #,##0_-;_-* &quot;-&quot;??_-;_-@_-"/>
    <numFmt numFmtId="172" formatCode="[$-410]d\-mmm\-yy;@"/>
  </numFmts>
  <fonts count="34">
    <font>
      <sz val="10"/>
      <name val="Arial"/>
      <family val="0"/>
    </font>
    <font>
      <sz val="8"/>
      <name val="Arial"/>
      <family val="0"/>
    </font>
    <font>
      <sz val="11"/>
      <name val="Tahoma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color indexed="61"/>
      <name val="Arial"/>
      <family val="2"/>
    </font>
    <font>
      <sz val="10"/>
      <name val="Tahoma"/>
      <family val="2"/>
    </font>
    <font>
      <sz val="11"/>
      <color indexed="61"/>
      <name val="Arial Black"/>
      <family val="2"/>
    </font>
    <font>
      <sz val="10"/>
      <color indexed="61"/>
      <name val="Arial"/>
      <family val="0"/>
    </font>
    <font>
      <sz val="9"/>
      <name val="Arial Black"/>
      <family val="2"/>
    </font>
    <font>
      <b/>
      <sz val="12"/>
      <name val="Bell MT"/>
      <family val="1"/>
    </font>
    <font>
      <b/>
      <sz val="9"/>
      <name val="Arial Black"/>
      <family val="2"/>
    </font>
    <font>
      <b/>
      <sz val="9"/>
      <name val="Tahoma"/>
      <family val="2"/>
    </font>
    <font>
      <u val="single"/>
      <sz val="9"/>
      <color indexed="61"/>
      <name val="Arial Black"/>
      <family val="2"/>
    </font>
    <font>
      <b/>
      <u val="single"/>
      <sz val="9"/>
      <color indexed="61"/>
      <name val="Arial Black"/>
      <family val="2"/>
    </font>
    <font>
      <sz val="9"/>
      <color indexed="12"/>
      <name val="Arial Black"/>
      <family val="2"/>
    </font>
    <font>
      <b/>
      <sz val="12"/>
      <name val="Arial"/>
      <family val="2"/>
    </font>
    <font>
      <b/>
      <sz val="2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2"/>
      <name val="Arial Black"/>
      <family val="2"/>
    </font>
    <font>
      <sz val="12"/>
      <name val="Arial"/>
      <family val="0"/>
    </font>
    <font>
      <sz val="12"/>
      <name val="Berlin Sans FB"/>
      <family val="2"/>
    </font>
    <font>
      <b/>
      <sz val="12"/>
      <name val="Berlin Sans FB"/>
      <family val="2"/>
    </font>
    <font>
      <sz val="8"/>
      <name val="Arial Black"/>
      <family val="2"/>
    </font>
    <font>
      <b/>
      <sz val="10"/>
      <color indexed="61"/>
      <name val="Times New Roman"/>
      <family val="1"/>
    </font>
    <font>
      <sz val="12"/>
      <name val="Harlow Solid Italic"/>
      <family val="5"/>
    </font>
    <font>
      <b/>
      <sz val="16"/>
      <color indexed="60"/>
      <name val="Pristina"/>
      <family val="4"/>
    </font>
    <font>
      <b/>
      <sz val="20"/>
      <name val="Pristina"/>
      <family val="4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3" fillId="2" borderId="0" xfId="0" applyFont="1" applyFill="1" applyBorder="1" applyAlignment="1" applyProtection="1">
      <alignment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170" fontId="3" fillId="3" borderId="1" xfId="0" applyNumberFormat="1" applyFont="1" applyFill="1" applyBorder="1" applyAlignment="1" applyProtection="1">
      <alignment horizontal="center"/>
      <protection locked="0"/>
    </xf>
    <xf numFmtId="170" fontId="13" fillId="2" borderId="0" xfId="0" applyNumberFormat="1" applyFont="1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170" fontId="4" fillId="0" borderId="0" xfId="0" applyNumberFormat="1" applyFont="1" applyFill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9" fontId="4" fillId="0" borderId="0" xfId="0" applyNumberFormat="1" applyFont="1" applyFill="1" applyAlignment="1" applyProtection="1">
      <alignment/>
      <protection locked="0"/>
    </xf>
    <xf numFmtId="171" fontId="4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1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171" fontId="0" fillId="0" borderId="0" xfId="15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1" fontId="18" fillId="2" borderId="0" xfId="0" applyNumberFormat="1" applyFont="1" applyFill="1" applyBorder="1" applyAlignment="1" applyProtection="1">
      <alignment horizontal="center"/>
      <protection locked="0"/>
    </xf>
    <xf numFmtId="9" fontId="0" fillId="0" borderId="0" xfId="0" applyNumberFormat="1" applyFill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1" fontId="4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43" fontId="4" fillId="0" borderId="0" xfId="0" applyNumberFormat="1" applyFont="1" applyAlignment="1" applyProtection="1">
      <alignment/>
      <protection/>
    </xf>
    <xf numFmtId="43" fontId="6" fillId="4" borderId="0" xfId="0" applyNumberFormat="1" applyFont="1" applyFill="1" applyAlignment="1" applyProtection="1">
      <alignment/>
      <protection/>
    </xf>
    <xf numFmtId="43" fontId="5" fillId="4" borderId="0" xfId="0" applyNumberFormat="1" applyFont="1" applyFill="1" applyAlignment="1" applyProtection="1">
      <alignment/>
      <protection/>
    </xf>
    <xf numFmtId="43" fontId="9" fillId="4" borderId="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24" fillId="5" borderId="3" xfId="0" applyFont="1" applyFill="1" applyBorder="1" applyAlignment="1" applyProtection="1">
      <alignment horizontal="left"/>
      <protection/>
    </xf>
    <xf numFmtId="9" fontId="25" fillId="5" borderId="4" xfId="0" applyNumberFormat="1" applyFont="1" applyFill="1" applyBorder="1" applyAlignment="1" applyProtection="1">
      <alignment horizontal="left"/>
      <protection/>
    </xf>
    <xf numFmtId="0" fontId="25" fillId="5" borderId="4" xfId="0" applyFont="1" applyFill="1" applyBorder="1" applyAlignment="1" applyProtection="1">
      <alignment horizontal="left"/>
      <protection/>
    </xf>
    <xf numFmtId="0" fontId="11" fillId="5" borderId="4" xfId="0" applyFont="1" applyFill="1" applyBorder="1" applyAlignment="1" applyProtection="1">
      <alignment horizontal="left"/>
      <protection/>
    </xf>
    <xf numFmtId="0" fontId="12" fillId="5" borderId="4" xfId="0" applyFont="1" applyFill="1" applyBorder="1" applyAlignment="1" applyProtection="1">
      <alignment horizontal="left"/>
      <protection/>
    </xf>
    <xf numFmtId="0" fontId="13" fillId="2" borderId="0" xfId="0" applyFont="1" applyFill="1" applyBorder="1" applyAlignment="1" applyProtection="1">
      <alignment/>
      <protection/>
    </xf>
    <xf numFmtId="9" fontId="13" fillId="2" borderId="0" xfId="0" applyNumberFormat="1" applyFont="1" applyFill="1" applyBorder="1" applyAlignment="1" applyProtection="1">
      <alignment/>
      <protection/>
    </xf>
    <xf numFmtId="0" fontId="14" fillId="6" borderId="5" xfId="0" applyFont="1" applyFill="1" applyBorder="1" applyAlignment="1" applyProtection="1">
      <alignment/>
      <protection/>
    </xf>
    <xf numFmtId="0" fontId="15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/>
      <protection/>
    </xf>
    <xf numFmtId="0" fontId="13" fillId="2" borderId="0" xfId="0" applyFont="1" applyFill="1" applyBorder="1" applyAlignment="1" applyProtection="1">
      <alignment horizontal="center"/>
      <protection/>
    </xf>
    <xf numFmtId="9" fontId="13" fillId="2" borderId="0" xfId="0" applyNumberFormat="1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vertical="center"/>
      <protection/>
    </xf>
    <xf numFmtId="9" fontId="19" fillId="2" borderId="0" xfId="0" applyNumberFormat="1" applyFont="1" applyFill="1" applyBorder="1" applyAlignment="1" applyProtection="1">
      <alignment horizontal="center" wrapText="1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19" fillId="2" borderId="0" xfId="0" applyFont="1" applyFill="1" applyBorder="1" applyAlignment="1" applyProtection="1">
      <alignment horizontal="center" wrapText="1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3" fillId="2" borderId="6" xfId="0" applyFont="1" applyFill="1" applyBorder="1" applyAlignment="1" applyProtection="1">
      <alignment/>
      <protection/>
    </xf>
    <xf numFmtId="0" fontId="13" fillId="7" borderId="7" xfId="0" applyFont="1" applyFill="1" applyBorder="1" applyAlignment="1" applyProtection="1">
      <alignment/>
      <protection/>
    </xf>
    <xf numFmtId="9" fontId="13" fillId="6" borderId="8" xfId="0" applyNumberFormat="1" applyFont="1" applyFill="1" applyBorder="1" applyAlignment="1" applyProtection="1">
      <alignment horizontal="center"/>
      <protection/>
    </xf>
    <xf numFmtId="0" fontId="4" fillId="6" borderId="0" xfId="0" applyFont="1" applyFill="1" applyAlignment="1" applyProtection="1">
      <alignment horizontal="center"/>
      <protection/>
    </xf>
    <xf numFmtId="4" fontId="3" fillId="4" borderId="8" xfId="0" applyNumberFormat="1" applyFont="1" applyFill="1" applyBorder="1" applyAlignment="1" applyProtection="1">
      <alignment/>
      <protection/>
    </xf>
    <xf numFmtId="4" fontId="3" fillId="5" borderId="8" xfId="0" applyNumberFormat="1" applyFont="1" applyFill="1" applyBorder="1" applyAlignment="1" applyProtection="1">
      <alignment horizontal="right"/>
      <protection/>
    </xf>
    <xf numFmtId="0" fontId="13" fillId="2" borderId="9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" fontId="13" fillId="5" borderId="11" xfId="0" applyNumberFormat="1" applyFont="1" applyFill="1" applyBorder="1" applyAlignment="1" applyProtection="1">
      <alignment horizontal="right"/>
      <protection/>
    </xf>
    <xf numFmtId="0" fontId="13" fillId="2" borderId="12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4" fontId="1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3" fillId="8" borderId="11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3" fillId="8" borderId="14" xfId="0" applyFon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3" fillId="8" borderId="14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28" fillId="8" borderId="8" xfId="0" applyFont="1" applyFill="1" applyBorder="1" applyAlignment="1" applyProtection="1">
      <alignment horizontal="center"/>
      <protection/>
    </xf>
    <xf numFmtId="170" fontId="13" fillId="8" borderId="3" xfId="0" applyNumberFormat="1" applyFont="1" applyFill="1" applyBorder="1" applyAlignment="1" applyProtection="1">
      <alignment horizontal="center"/>
      <protection/>
    </xf>
    <xf numFmtId="0" fontId="0" fillId="8" borderId="4" xfId="0" applyFill="1" applyBorder="1" applyAlignment="1" applyProtection="1">
      <alignment/>
      <protection/>
    </xf>
    <xf numFmtId="0" fontId="0" fillId="8" borderId="17" xfId="0" applyFill="1" applyBorder="1" applyAlignment="1" applyProtection="1">
      <alignment/>
      <protection/>
    </xf>
    <xf numFmtId="0" fontId="13" fillId="8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 wrapText="1"/>
      <protection/>
    </xf>
    <xf numFmtId="0" fontId="8" fillId="6" borderId="19" xfId="0" applyFont="1" applyFill="1" applyBorder="1" applyAlignment="1" applyProtection="1">
      <alignment horizontal="center" wrapText="1"/>
      <protection/>
    </xf>
    <xf numFmtId="0" fontId="8" fillId="6" borderId="20" xfId="0" applyFont="1" applyFill="1" applyBorder="1" applyAlignment="1" applyProtection="1">
      <alignment horizontal="center" wrapText="1"/>
      <protection/>
    </xf>
    <xf numFmtId="14" fontId="0" fillId="7" borderId="21" xfId="0" applyNumberFormat="1" applyFill="1" applyBorder="1" applyAlignment="1" applyProtection="1">
      <alignment/>
      <protection/>
    </xf>
    <xf numFmtId="14" fontId="0" fillId="7" borderId="8" xfId="0" applyNumberFormat="1" applyFill="1" applyBorder="1" applyAlignment="1" applyProtection="1">
      <alignment/>
      <protection/>
    </xf>
    <xf numFmtId="9" fontId="0" fillId="7" borderId="22" xfId="0" applyNumberFormat="1" applyFill="1" applyBorder="1" applyAlignment="1" applyProtection="1">
      <alignment horizontal="center"/>
      <protection/>
    </xf>
    <xf numFmtId="10" fontId="0" fillId="7" borderId="22" xfId="0" applyNumberFormat="1" applyFill="1" applyBorder="1" applyAlignment="1" applyProtection="1">
      <alignment horizontal="center"/>
      <protection/>
    </xf>
    <xf numFmtId="14" fontId="0" fillId="7" borderId="23" xfId="0" applyNumberFormat="1" applyFill="1" applyBorder="1" applyAlignment="1" applyProtection="1">
      <alignment/>
      <protection/>
    </xf>
    <xf numFmtId="14" fontId="0" fillId="7" borderId="11" xfId="0" applyNumberFormat="1" applyFill="1" applyBorder="1" applyAlignment="1" applyProtection="1">
      <alignment/>
      <protection/>
    </xf>
    <xf numFmtId="10" fontId="0" fillId="7" borderId="24" xfId="0" applyNumberFormat="1" applyFill="1" applyBorder="1" applyAlignment="1" applyProtection="1">
      <alignment horizontal="center"/>
      <protection/>
    </xf>
    <xf numFmtId="0" fontId="31" fillId="6" borderId="0" xfId="0" applyFont="1" applyFill="1" applyAlignment="1" applyProtection="1">
      <alignment/>
      <protection/>
    </xf>
    <xf numFmtId="14" fontId="30" fillId="6" borderId="0" xfId="0" applyNumberFormat="1" applyFont="1" applyFill="1" applyAlignment="1" applyProtection="1">
      <alignment/>
      <protection/>
    </xf>
    <xf numFmtId="0" fontId="30" fillId="6" borderId="0" xfId="0" applyFont="1" applyFill="1" applyAlignment="1" applyProtection="1">
      <alignment/>
      <protection/>
    </xf>
    <xf numFmtId="43" fontId="4" fillId="6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3" fillId="9" borderId="0" xfId="0" applyFont="1" applyFill="1" applyAlignment="1" applyProtection="1">
      <alignment/>
      <protection/>
    </xf>
    <xf numFmtId="14" fontId="3" fillId="9" borderId="0" xfId="0" applyNumberFormat="1" applyFont="1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14" fontId="0" fillId="9" borderId="0" xfId="0" applyNumberFormat="1" applyFill="1" applyAlignment="1" applyProtection="1">
      <alignment/>
      <protection/>
    </xf>
    <xf numFmtId="0" fontId="8" fillId="9" borderId="0" xfId="0" applyFont="1" applyFill="1" applyAlignment="1" applyProtection="1">
      <alignment wrapText="1"/>
      <protection/>
    </xf>
    <xf numFmtId="0" fontId="10" fillId="5" borderId="0" xfId="0" applyFont="1" applyFill="1" applyAlignment="1" applyProtection="1">
      <alignment/>
      <protection/>
    </xf>
    <xf numFmtId="14" fontId="10" fillId="5" borderId="0" xfId="0" applyNumberFormat="1" applyFont="1" applyFill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43" fontId="4" fillId="5" borderId="0" xfId="0" applyNumberFormat="1" applyFont="1" applyFill="1" applyAlignment="1" applyProtection="1">
      <alignment/>
      <protection/>
    </xf>
    <xf numFmtId="0" fontId="3" fillId="5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169" fontId="4" fillId="5" borderId="25" xfId="0" applyNumberFormat="1" applyFont="1" applyFill="1" applyBorder="1" applyAlignment="1" applyProtection="1">
      <alignment horizontal="center"/>
      <protection/>
    </xf>
    <xf numFmtId="0" fontId="7" fillId="5" borderId="0" xfId="0" applyFont="1" applyFill="1" applyAlignment="1" applyProtection="1">
      <alignment horizontal="center"/>
      <protection/>
    </xf>
    <xf numFmtId="14" fontId="0" fillId="5" borderId="0" xfId="0" applyNumberFormat="1" applyFont="1" applyFill="1" applyAlignment="1" applyProtection="1">
      <alignment/>
      <protection/>
    </xf>
    <xf numFmtId="169" fontId="4" fillId="5" borderId="0" xfId="0" applyNumberFormat="1" applyFont="1" applyFill="1" applyBorder="1" applyAlignment="1" applyProtection="1">
      <alignment horizontal="center"/>
      <protection/>
    </xf>
    <xf numFmtId="0" fontId="2" fillId="5" borderId="0" xfId="0" applyFont="1" applyFill="1" applyAlignment="1" applyProtection="1">
      <alignment/>
      <protection/>
    </xf>
    <xf numFmtId="14" fontId="0" fillId="5" borderId="0" xfId="0" applyNumberFormat="1" applyFill="1" applyAlignment="1" applyProtection="1">
      <alignment/>
      <protection/>
    </xf>
    <xf numFmtId="0" fontId="29" fillId="3" borderId="26" xfId="0" applyFont="1" applyFill="1" applyBorder="1" applyAlignment="1" applyProtection="1">
      <alignment/>
      <protection/>
    </xf>
    <xf numFmtId="0" fontId="29" fillId="3" borderId="27" xfId="0" applyFont="1" applyFill="1" applyBorder="1" applyAlignment="1" applyProtection="1">
      <alignment/>
      <protection/>
    </xf>
    <xf numFmtId="0" fontId="29" fillId="3" borderId="27" xfId="0" applyFont="1" applyFill="1" applyBorder="1" applyAlignment="1" applyProtection="1">
      <alignment horizontal="center"/>
      <protection/>
    </xf>
    <xf numFmtId="0" fontId="29" fillId="3" borderId="28" xfId="0" applyFont="1" applyFill="1" applyBorder="1" applyAlignment="1" applyProtection="1">
      <alignment/>
      <protection/>
    </xf>
    <xf numFmtId="0" fontId="29" fillId="3" borderId="29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/>
      <protection/>
    </xf>
    <xf numFmtId="0" fontId="29" fillId="3" borderId="0" xfId="0" applyFont="1" applyFill="1" applyBorder="1" applyAlignment="1" applyProtection="1">
      <alignment horizontal="center"/>
      <protection/>
    </xf>
    <xf numFmtId="0" fontId="29" fillId="3" borderId="30" xfId="0" applyFont="1" applyFill="1" applyBorder="1" applyAlignment="1" applyProtection="1">
      <alignment/>
      <protection/>
    </xf>
    <xf numFmtId="0" fontId="29" fillId="3" borderId="31" xfId="0" applyFont="1" applyFill="1" applyBorder="1" applyAlignment="1" applyProtection="1">
      <alignment/>
      <protection/>
    </xf>
    <xf numFmtId="0" fontId="29" fillId="3" borderId="32" xfId="0" applyFont="1" applyFill="1" applyBorder="1" applyAlignment="1" applyProtection="1">
      <alignment/>
      <protection/>
    </xf>
    <xf numFmtId="0" fontId="29" fillId="3" borderId="32" xfId="0" applyFont="1" applyFill="1" applyBorder="1" applyAlignment="1" applyProtection="1">
      <alignment horizontal="center"/>
      <protection/>
    </xf>
    <xf numFmtId="0" fontId="29" fillId="3" borderId="33" xfId="0" applyFont="1" applyFill="1" applyBorder="1" applyAlignment="1" applyProtection="1">
      <alignment/>
      <protection/>
    </xf>
    <xf numFmtId="0" fontId="32" fillId="6" borderId="5" xfId="0" applyFont="1" applyFill="1" applyBorder="1" applyAlignment="1" applyProtection="1">
      <alignment/>
      <protection/>
    </xf>
    <xf numFmtId="0" fontId="13" fillId="6" borderId="0" xfId="0" applyFont="1" applyFill="1" applyBorder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5.00390625" style="1" customWidth="1"/>
    <col min="2" max="2" width="9.7109375" style="43" customWidth="1"/>
    <col min="3" max="3" width="2.8515625" style="1" customWidth="1"/>
    <col min="4" max="4" width="14.7109375" style="1" bestFit="1" customWidth="1"/>
    <col min="5" max="5" width="12.7109375" style="1" customWidth="1"/>
    <col min="6" max="6" width="9.57421875" style="1" customWidth="1"/>
    <col min="7" max="7" width="11.57421875" style="1" customWidth="1"/>
    <col min="8" max="8" width="13.00390625" style="1" customWidth="1"/>
    <col min="9" max="9" width="1.8515625" style="1" customWidth="1"/>
    <col min="10" max="10" width="10.8515625" style="13" customWidth="1"/>
    <col min="11" max="14" width="1.8515625" style="1" customWidth="1"/>
    <col min="15" max="15" width="7.00390625" style="1" customWidth="1"/>
    <col min="16" max="16" width="11.7109375" style="11" bestFit="1" customWidth="1"/>
    <col min="17" max="17" width="11.57421875" style="11" bestFit="1" customWidth="1"/>
    <col min="18" max="18" width="13.140625" style="11" customWidth="1"/>
    <col min="19" max="19" width="14.421875" style="11" customWidth="1"/>
    <col min="20" max="20" width="12.00390625" style="11" customWidth="1"/>
    <col min="21" max="21" width="10.00390625" style="11" customWidth="1"/>
    <col min="22" max="22" width="9.140625" style="11" customWidth="1"/>
    <col min="23" max="23" width="10.57421875" style="11" bestFit="1" customWidth="1"/>
    <col min="24" max="32" width="9.140625" style="11" customWidth="1"/>
    <col min="33" max="16384" width="9.140625" style="1" customWidth="1"/>
  </cols>
  <sheetData>
    <row r="1" spans="1:32" s="24" customFormat="1" ht="20.25" thickBot="1">
      <c r="A1" s="62" t="s">
        <v>35</v>
      </c>
      <c r="B1" s="63"/>
      <c r="C1" s="64"/>
      <c r="D1" s="64"/>
      <c r="E1" s="65"/>
      <c r="F1" s="66"/>
      <c r="G1" s="66"/>
      <c r="H1" s="66"/>
      <c r="I1" s="66"/>
      <c r="J1" s="66"/>
      <c r="K1" s="66"/>
      <c r="L1" s="66"/>
      <c r="M1" s="66"/>
      <c r="N1" s="66"/>
      <c r="O1" s="66"/>
      <c r="P1" s="11"/>
      <c r="Q1" s="15"/>
      <c r="R1" s="15"/>
      <c r="S1" s="29"/>
      <c r="T1" s="15"/>
      <c r="U1" s="29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21" ht="18.75" customHeight="1">
      <c r="A2" s="67"/>
      <c r="B2" s="68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Q2" s="15"/>
      <c r="R2" s="15"/>
      <c r="S2" s="29"/>
      <c r="T2" s="15"/>
      <c r="U2" s="29"/>
    </row>
    <row r="3" spans="1:21" ht="24.75" customHeight="1">
      <c r="A3" s="155" t="s">
        <v>11</v>
      </c>
      <c r="B3" s="69"/>
      <c r="C3" s="69"/>
      <c r="D3" s="69"/>
      <c r="E3" s="69"/>
      <c r="F3" s="69"/>
      <c r="G3" s="69"/>
      <c r="H3" s="156"/>
      <c r="I3" s="156"/>
      <c r="J3" s="157"/>
      <c r="K3" s="67"/>
      <c r="L3" s="67"/>
      <c r="M3" s="67"/>
      <c r="N3" s="67"/>
      <c r="O3" s="67"/>
      <c r="Q3" s="15"/>
      <c r="R3" s="4"/>
      <c r="S3" s="29"/>
      <c r="T3" s="15"/>
      <c r="U3" s="29"/>
    </row>
    <row r="4" spans="1:21" ht="15" thickBot="1">
      <c r="A4" s="71"/>
      <c r="B4" s="68"/>
      <c r="C4" s="72"/>
      <c r="D4" s="67"/>
      <c r="E4" s="67"/>
      <c r="F4" s="67"/>
      <c r="G4" s="67"/>
      <c r="H4" s="67"/>
      <c r="I4" s="67"/>
      <c r="J4" s="70"/>
      <c r="K4" s="67"/>
      <c r="L4" s="67"/>
      <c r="M4" s="67"/>
      <c r="N4" s="67"/>
      <c r="O4" s="67"/>
      <c r="Q4" s="15"/>
      <c r="R4" s="15"/>
      <c r="S4" s="29"/>
      <c r="T4" s="15"/>
      <c r="U4" s="29"/>
    </row>
    <row r="5" spans="1:21" ht="15.75" thickBot="1">
      <c r="A5" s="105" t="s">
        <v>38</v>
      </c>
      <c r="B5" s="106"/>
      <c r="C5" s="107"/>
      <c r="D5" s="5">
        <v>33751</v>
      </c>
      <c r="E5" s="2"/>
      <c r="F5" s="2"/>
      <c r="G5" s="2"/>
      <c r="H5" s="2"/>
      <c r="I5" s="2"/>
      <c r="J5" s="3"/>
      <c r="K5" s="2"/>
      <c r="L5" s="2"/>
      <c r="M5" s="2"/>
      <c r="N5" s="2"/>
      <c r="O5" s="2"/>
      <c r="Q5" s="15"/>
      <c r="R5" s="15"/>
      <c r="S5" s="29"/>
      <c r="T5" s="15"/>
      <c r="U5" s="29"/>
    </row>
    <row r="6" spans="1:21" ht="15" thickBot="1">
      <c r="A6" s="71"/>
      <c r="B6" s="73"/>
      <c r="C6" s="67"/>
      <c r="D6" s="6"/>
      <c r="E6" s="2"/>
      <c r="F6" s="2"/>
      <c r="G6" s="2"/>
      <c r="H6" s="2"/>
      <c r="I6" s="2"/>
      <c r="J6" s="3"/>
      <c r="K6" s="2"/>
      <c r="L6" s="2"/>
      <c r="M6" s="2"/>
      <c r="N6" s="2"/>
      <c r="O6" s="2"/>
      <c r="Q6" s="15"/>
      <c r="R6" s="15"/>
      <c r="S6" s="30"/>
      <c r="T6" s="15"/>
      <c r="U6" s="30"/>
    </row>
    <row r="7" spans="1:21" ht="15.75" thickBot="1">
      <c r="A7" s="105" t="s">
        <v>39</v>
      </c>
      <c r="B7" s="106"/>
      <c r="C7" s="107"/>
      <c r="D7" s="5">
        <v>37803</v>
      </c>
      <c r="E7" s="2"/>
      <c r="F7" s="2"/>
      <c r="G7" s="2"/>
      <c r="H7" s="2"/>
      <c r="I7" s="2"/>
      <c r="J7" s="3"/>
      <c r="K7" s="2"/>
      <c r="L7" s="2"/>
      <c r="M7" s="2"/>
      <c r="N7" s="2"/>
      <c r="O7" s="2"/>
      <c r="Q7" s="15"/>
      <c r="R7" s="15"/>
      <c r="S7" s="30"/>
      <c r="T7" s="27"/>
      <c r="U7" s="30"/>
    </row>
    <row r="8" spans="1:21" ht="15" thickBot="1">
      <c r="A8" s="71"/>
      <c r="B8" s="68"/>
      <c r="C8" s="67"/>
      <c r="D8" s="2"/>
      <c r="E8" s="2"/>
      <c r="F8" s="2"/>
      <c r="G8" s="2"/>
      <c r="H8" s="2"/>
      <c r="I8" s="2"/>
      <c r="J8" s="3"/>
      <c r="K8" s="2"/>
      <c r="L8" s="2"/>
      <c r="M8" s="2"/>
      <c r="N8" s="2"/>
      <c r="O8" s="2"/>
      <c r="Q8" s="15"/>
      <c r="R8" s="15"/>
      <c r="S8" s="29"/>
      <c r="T8" s="15"/>
      <c r="U8" s="29"/>
    </row>
    <row r="9" spans="1:21" ht="15.75" thickBot="1">
      <c r="A9" s="105" t="s">
        <v>12</v>
      </c>
      <c r="B9" s="106"/>
      <c r="C9" s="107"/>
      <c r="D9" s="7">
        <v>3276</v>
      </c>
      <c r="E9" s="2"/>
      <c r="F9" s="2"/>
      <c r="G9" s="2"/>
      <c r="H9" s="2"/>
      <c r="I9" s="2"/>
      <c r="J9" s="3"/>
      <c r="K9" s="2"/>
      <c r="L9" s="2"/>
      <c r="M9" s="2"/>
      <c r="N9" s="2"/>
      <c r="O9" s="2"/>
      <c r="Q9" s="15"/>
      <c r="R9" s="15"/>
      <c r="S9" s="30"/>
      <c r="T9" s="15"/>
      <c r="U9" s="30"/>
    </row>
    <row r="10" spans="1:20" ht="7.5" customHeight="1">
      <c r="A10" s="71"/>
      <c r="B10" s="68"/>
      <c r="C10" s="67"/>
      <c r="D10" s="67"/>
      <c r="E10" s="2"/>
      <c r="F10" s="8"/>
      <c r="G10" s="2"/>
      <c r="H10" s="2"/>
      <c r="I10" s="2"/>
      <c r="J10" s="41"/>
      <c r="K10" s="2"/>
      <c r="L10" s="2"/>
      <c r="M10" s="2"/>
      <c r="N10" s="2"/>
      <c r="O10" s="2"/>
      <c r="T10" s="31"/>
    </row>
    <row r="11" spans="1:15" ht="3" customHeight="1">
      <c r="A11" s="71"/>
      <c r="B11" s="68"/>
      <c r="C11" s="67"/>
      <c r="D11" s="67"/>
      <c r="E11" s="67"/>
      <c r="F11" s="67"/>
      <c r="G11" s="67"/>
      <c r="H11" s="67"/>
      <c r="I11" s="2"/>
      <c r="J11" s="3"/>
      <c r="K11" s="2"/>
      <c r="L11" s="2"/>
      <c r="M11" s="2"/>
      <c r="N11" s="2"/>
      <c r="O11" s="2"/>
    </row>
    <row r="12" spans="1:15" ht="7.5" customHeight="1" thickBot="1">
      <c r="A12" s="67"/>
      <c r="B12" s="68"/>
      <c r="C12" s="67"/>
      <c r="D12" s="2"/>
      <c r="E12" s="2"/>
      <c r="F12" s="2"/>
      <c r="G12" s="2"/>
      <c r="H12" s="2"/>
      <c r="I12" s="2"/>
      <c r="J12" s="3"/>
      <c r="K12" s="2"/>
      <c r="L12" s="2"/>
      <c r="M12" s="2"/>
      <c r="N12" s="2"/>
      <c r="O12" s="2"/>
    </row>
    <row r="13" spans="1:15" ht="15" thickBot="1">
      <c r="A13" s="108" t="s">
        <v>13</v>
      </c>
      <c r="B13" s="109"/>
      <c r="C13" s="109"/>
      <c r="D13" s="109"/>
      <c r="E13" s="109"/>
      <c r="F13" s="109"/>
      <c r="G13" s="109"/>
      <c r="H13" s="110"/>
      <c r="I13" s="67"/>
      <c r="J13" s="70"/>
      <c r="K13" s="67"/>
      <c r="L13" s="67"/>
      <c r="M13" s="67"/>
      <c r="N13" s="67"/>
      <c r="O13" s="67"/>
    </row>
    <row r="14" spans="1:21" ht="40.5" customHeight="1">
      <c r="A14" s="74" t="s">
        <v>14</v>
      </c>
      <c r="B14" s="75" t="s">
        <v>15</v>
      </c>
      <c r="C14" s="74" t="s">
        <v>16</v>
      </c>
      <c r="D14" s="76"/>
      <c r="E14" s="76"/>
      <c r="F14" s="77" t="s">
        <v>17</v>
      </c>
      <c r="G14" s="78" t="s">
        <v>18</v>
      </c>
      <c r="H14" s="79"/>
      <c r="I14" s="67"/>
      <c r="J14" s="70"/>
      <c r="K14" s="67"/>
      <c r="L14" s="67"/>
      <c r="M14" s="67"/>
      <c r="N14" s="67"/>
      <c r="O14" s="67"/>
      <c r="P14" s="10"/>
      <c r="Q14" s="9"/>
      <c r="R14" s="9"/>
      <c r="S14" s="9"/>
      <c r="T14" s="9"/>
      <c r="U14" s="10"/>
    </row>
    <row r="15" spans="1:22" ht="18.75" customHeight="1">
      <c r="A15" s="80" t="s">
        <v>19</v>
      </c>
      <c r="B15" s="81">
        <v>0.05</v>
      </c>
      <c r="C15" s="98" t="s">
        <v>20</v>
      </c>
      <c r="D15" s="99"/>
      <c r="E15" s="100"/>
      <c r="F15" s="82">
        <f>formule!B8</f>
        <v>0</v>
      </c>
      <c r="G15" s="83">
        <f>formule!D8</f>
        <v>0</v>
      </c>
      <c r="H15" s="79"/>
      <c r="I15" s="67"/>
      <c r="J15" s="70"/>
      <c r="K15" s="67"/>
      <c r="L15" s="67"/>
      <c r="M15" s="67"/>
      <c r="N15" s="67"/>
      <c r="O15" s="67"/>
      <c r="P15" s="22"/>
      <c r="Q15" s="32"/>
      <c r="R15" s="15"/>
      <c r="S15" s="33"/>
      <c r="T15" s="12"/>
      <c r="U15" s="27"/>
      <c r="V15" s="34"/>
    </row>
    <row r="16" spans="1:22" ht="18.75" customHeight="1">
      <c r="A16" s="80" t="s">
        <v>21</v>
      </c>
      <c r="B16" s="81">
        <v>0.1</v>
      </c>
      <c r="C16" s="98" t="s">
        <v>22</v>
      </c>
      <c r="D16" s="99"/>
      <c r="E16" s="100"/>
      <c r="F16" s="82">
        <f>formule!B12</f>
        <v>1680</v>
      </c>
      <c r="G16" s="83">
        <f>formule!D12</f>
        <v>1507.8575342465754</v>
      </c>
      <c r="H16" s="79"/>
      <c r="I16" s="67"/>
      <c r="J16" s="70"/>
      <c r="K16" s="67"/>
      <c r="L16" s="67"/>
      <c r="M16" s="67"/>
      <c r="N16" s="67"/>
      <c r="O16" s="67"/>
      <c r="P16" s="15"/>
      <c r="Q16" s="32"/>
      <c r="R16" s="15"/>
      <c r="S16" s="17"/>
      <c r="T16" s="12"/>
      <c r="U16" s="27"/>
      <c r="V16" s="34"/>
    </row>
    <row r="17" spans="1:22" ht="18.75" customHeight="1">
      <c r="A17" s="80" t="s">
        <v>23</v>
      </c>
      <c r="B17" s="81">
        <v>0.05</v>
      </c>
      <c r="C17" s="98" t="s">
        <v>24</v>
      </c>
      <c r="D17" s="99"/>
      <c r="E17" s="100"/>
      <c r="F17" s="82">
        <f>formule!B16</f>
        <v>730</v>
      </c>
      <c r="G17" s="83">
        <f>formule!D16</f>
        <v>327.6</v>
      </c>
      <c r="H17" s="79"/>
      <c r="I17" s="67"/>
      <c r="J17" s="70"/>
      <c r="K17" s="67"/>
      <c r="L17" s="67"/>
      <c r="M17" s="67"/>
      <c r="N17" s="67"/>
      <c r="O17" s="67"/>
      <c r="P17" s="15"/>
      <c r="Q17" s="32"/>
      <c r="R17" s="15"/>
      <c r="S17" s="17"/>
      <c r="T17" s="12"/>
      <c r="U17" s="27"/>
      <c r="V17" s="34"/>
    </row>
    <row r="18" spans="1:22" ht="18.75" customHeight="1">
      <c r="A18" s="80" t="s">
        <v>25</v>
      </c>
      <c r="B18" s="81" t="s">
        <v>36</v>
      </c>
      <c r="C18" s="98" t="s">
        <v>26</v>
      </c>
      <c r="D18" s="99"/>
      <c r="E18" s="100"/>
      <c r="F18" s="82">
        <f>formule!B20</f>
        <v>731</v>
      </c>
      <c r="G18" s="83">
        <f>formule!D20</f>
        <v>164.02438356164384</v>
      </c>
      <c r="H18" s="79"/>
      <c r="I18" s="67"/>
      <c r="J18" s="70"/>
      <c r="K18" s="67"/>
      <c r="L18" s="67"/>
      <c r="M18" s="67"/>
      <c r="N18" s="67"/>
      <c r="O18" s="67"/>
      <c r="P18" s="15"/>
      <c r="Q18" s="32"/>
      <c r="R18" s="15"/>
      <c r="S18" s="17"/>
      <c r="T18" s="12"/>
      <c r="U18" s="27"/>
      <c r="V18" s="34"/>
    </row>
    <row r="19" spans="1:22" ht="18.75" customHeight="1">
      <c r="A19" s="80" t="s">
        <v>27</v>
      </c>
      <c r="B19" s="81" t="s">
        <v>37</v>
      </c>
      <c r="C19" s="98" t="s">
        <v>28</v>
      </c>
      <c r="D19" s="99"/>
      <c r="E19" s="100"/>
      <c r="F19" s="82">
        <f>formule!B24</f>
        <v>365</v>
      </c>
      <c r="G19" s="83">
        <f>formule!D24</f>
        <v>114.66000000000001</v>
      </c>
      <c r="H19" s="79"/>
      <c r="I19" s="67"/>
      <c r="J19" s="70"/>
      <c r="K19" s="67"/>
      <c r="L19" s="67"/>
      <c r="M19" s="67"/>
      <c r="N19" s="67"/>
      <c r="O19" s="67"/>
      <c r="P19" s="15"/>
      <c r="Q19" s="32"/>
      <c r="R19" s="15"/>
      <c r="S19" s="17"/>
      <c r="T19" s="12"/>
      <c r="U19" s="27"/>
      <c r="V19" s="34"/>
    </row>
    <row r="20" spans="1:22" ht="18.75" customHeight="1">
      <c r="A20" s="80" t="s">
        <v>29</v>
      </c>
      <c r="B20" s="81">
        <v>0.03</v>
      </c>
      <c r="C20" s="98" t="s">
        <v>30</v>
      </c>
      <c r="D20" s="99"/>
      <c r="E20" s="100"/>
      <c r="F20" s="82">
        <f>formule!B28</f>
        <v>547</v>
      </c>
      <c r="G20" s="83">
        <f>formule!D28</f>
        <v>147.2853698630137</v>
      </c>
      <c r="H20" s="79"/>
      <c r="I20" s="67"/>
      <c r="J20" s="70"/>
      <c r="K20" s="67"/>
      <c r="L20" s="67"/>
      <c r="M20" s="67"/>
      <c r="N20" s="67"/>
      <c r="O20" s="67"/>
      <c r="P20" s="15"/>
      <c r="Q20" s="32"/>
      <c r="R20" s="15"/>
      <c r="S20" s="17"/>
      <c r="T20" s="12"/>
      <c r="U20" s="27"/>
      <c r="V20" s="34"/>
    </row>
    <row r="21" spans="1:23" ht="18.75" customHeight="1">
      <c r="A21" s="80" t="s">
        <v>31</v>
      </c>
      <c r="B21" s="81" t="s">
        <v>36</v>
      </c>
      <c r="C21" s="101" t="s">
        <v>34</v>
      </c>
      <c r="D21" s="102"/>
      <c r="E21" s="103"/>
      <c r="F21" s="82">
        <f>formule!B32+formule!B36+formule!B40+formule!B44</f>
        <v>0</v>
      </c>
      <c r="G21" s="83">
        <f>formule!D32+formule!D36+formule!D40+formule!D44</f>
        <v>0</v>
      </c>
      <c r="H21" s="79"/>
      <c r="I21" s="67"/>
      <c r="J21" s="70"/>
      <c r="K21" s="67"/>
      <c r="L21" s="67"/>
      <c r="M21" s="67"/>
      <c r="N21" s="67"/>
      <c r="O21" s="67"/>
      <c r="P21" s="15"/>
      <c r="Q21" s="32"/>
      <c r="R21" s="15"/>
      <c r="S21" s="17"/>
      <c r="T21" s="12"/>
      <c r="U21" s="27"/>
      <c r="V21" s="27"/>
      <c r="W21" s="35"/>
    </row>
    <row r="22" spans="1:22" ht="15">
      <c r="A22" s="80"/>
      <c r="B22" s="104" t="s">
        <v>32</v>
      </c>
      <c r="C22" s="104"/>
      <c r="D22" s="104"/>
      <c r="E22" s="104"/>
      <c r="F22" s="82"/>
      <c r="G22" s="84">
        <f>SUM(G15:G21)</f>
        <v>2261.427287671233</v>
      </c>
      <c r="H22" s="79"/>
      <c r="I22" s="67"/>
      <c r="J22" s="70"/>
      <c r="K22" s="67"/>
      <c r="L22" s="67"/>
      <c r="M22" s="67"/>
      <c r="N22" s="67"/>
      <c r="O22" s="67"/>
      <c r="P22" s="15"/>
      <c r="Q22" s="32"/>
      <c r="R22" s="15"/>
      <c r="S22" s="17"/>
      <c r="T22" s="12"/>
      <c r="U22" s="27"/>
      <c r="V22" s="34"/>
    </row>
    <row r="23" spans="1:19" ht="27" customHeight="1" thickBot="1">
      <c r="A23" s="85"/>
      <c r="B23" s="92" t="s">
        <v>33</v>
      </c>
      <c r="C23" s="92"/>
      <c r="D23" s="92"/>
      <c r="E23" s="92"/>
      <c r="F23" s="86"/>
      <c r="G23" s="87">
        <f>D9+G22</f>
        <v>5537.427287671233</v>
      </c>
      <c r="H23" s="88"/>
      <c r="I23" s="67"/>
      <c r="J23" s="70"/>
      <c r="K23" s="67"/>
      <c r="L23" s="67"/>
      <c r="M23" s="67"/>
      <c r="N23" s="67"/>
      <c r="O23" s="67"/>
      <c r="S23" s="12"/>
    </row>
    <row r="24" spans="1:19" ht="12.7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S24" s="36"/>
    </row>
    <row r="25" spans="1:19" ht="12.75">
      <c r="A25" s="95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S25" s="31"/>
    </row>
    <row r="26" spans="1:15" ht="12.75">
      <c r="A26" s="95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 ht="12.75">
      <c r="A27" s="95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13.5" thickBo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  <row r="29" spans="2:32" s="24" customFormat="1" ht="12.75">
      <c r="B29" s="42"/>
      <c r="J29" s="25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2:32" s="24" customFormat="1" ht="12.75">
      <c r="B30" s="42"/>
      <c r="C30" s="11"/>
      <c r="D30" s="11"/>
      <c r="E30" s="11"/>
      <c r="F30" s="11"/>
      <c r="G30" s="11"/>
      <c r="H30" s="11"/>
      <c r="I30" s="11"/>
      <c r="J30" s="1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2:32" s="24" customFormat="1" ht="12.75">
      <c r="B31" s="42"/>
      <c r="C31" s="11"/>
      <c r="D31" s="11"/>
      <c r="E31" s="11"/>
      <c r="F31" s="11"/>
      <c r="G31" s="11"/>
      <c r="H31" s="11"/>
      <c r="I31" s="11"/>
      <c r="J31" s="14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2:32" s="24" customFormat="1" ht="25.5">
      <c r="B32" s="42"/>
      <c r="C32" s="11"/>
      <c r="D32" s="11"/>
      <c r="E32" s="11"/>
      <c r="F32" s="16"/>
      <c r="G32" s="16"/>
      <c r="H32" s="17"/>
      <c r="I32" s="11"/>
      <c r="J32" s="18"/>
      <c r="K32" s="11"/>
      <c r="L32" s="11"/>
      <c r="M32" s="11"/>
      <c r="N32" s="11"/>
      <c r="O32" s="11"/>
      <c r="P32" s="15"/>
      <c r="Q32" s="15"/>
      <c r="R32" s="22"/>
      <c r="S32" s="37"/>
      <c r="T32" s="35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s="24" customFormat="1" ht="15">
      <c r="A33" s="28"/>
      <c r="B33" s="26"/>
      <c r="C33" s="11"/>
      <c r="D33" s="11"/>
      <c r="E33" s="11"/>
      <c r="F33" s="16"/>
      <c r="G33" s="19"/>
      <c r="H33" s="17"/>
      <c r="I33" s="11"/>
      <c r="J33" s="18"/>
      <c r="K33" s="11"/>
      <c r="L33" s="11"/>
      <c r="M33" s="11"/>
      <c r="N33" s="11"/>
      <c r="O33" s="11"/>
      <c r="P33" s="15"/>
      <c r="Q33" s="15"/>
      <c r="R33" s="22"/>
      <c r="S33" s="38"/>
      <c r="T33" s="35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s="24" customFormat="1" ht="15">
      <c r="A34" s="28"/>
      <c r="B34" s="26"/>
      <c r="C34" s="11"/>
      <c r="D34" s="11"/>
      <c r="E34" s="11"/>
      <c r="F34" s="16"/>
      <c r="G34" s="19"/>
      <c r="H34" s="17"/>
      <c r="I34" s="11"/>
      <c r="J34" s="18"/>
      <c r="K34" s="11"/>
      <c r="L34" s="11"/>
      <c r="M34" s="11"/>
      <c r="N34" s="11"/>
      <c r="O34" s="11"/>
      <c r="P34" s="15"/>
      <c r="Q34" s="15"/>
      <c r="R34" s="22"/>
      <c r="S34" s="38"/>
      <c r="T34" s="35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s="24" customFormat="1" ht="15">
      <c r="B35" s="42"/>
      <c r="C35" s="11"/>
      <c r="D35" s="11"/>
      <c r="E35" s="11"/>
      <c r="F35" s="16"/>
      <c r="G35" s="19"/>
      <c r="H35" s="17"/>
      <c r="I35" s="11"/>
      <c r="J35" s="18"/>
      <c r="K35" s="11"/>
      <c r="L35" s="11"/>
      <c r="M35" s="11"/>
      <c r="N35" s="11"/>
      <c r="O35" s="11"/>
      <c r="P35" s="15"/>
      <c r="Q35" s="15"/>
      <c r="R35" s="22"/>
      <c r="S35" s="38"/>
      <c r="T35" s="35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s="24" customFormat="1" ht="15">
      <c r="B36" s="42"/>
      <c r="C36" s="11"/>
      <c r="D36" s="11"/>
      <c r="E36" s="11"/>
      <c r="F36" s="16"/>
      <c r="G36" s="19"/>
      <c r="H36" s="17"/>
      <c r="I36" s="11"/>
      <c r="J36" s="18"/>
      <c r="K36" s="11"/>
      <c r="L36" s="11"/>
      <c r="M36" s="11"/>
      <c r="N36" s="11"/>
      <c r="O36" s="11"/>
      <c r="P36" s="15"/>
      <c r="Q36" s="15"/>
      <c r="R36" s="22"/>
      <c r="S36" s="38"/>
      <c r="T36" s="35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s="24" customFormat="1" ht="15">
      <c r="B37" s="42"/>
      <c r="C37" s="11"/>
      <c r="D37" s="11"/>
      <c r="E37" s="11"/>
      <c r="F37" s="16"/>
      <c r="G37" s="19"/>
      <c r="H37" s="17"/>
      <c r="I37" s="11"/>
      <c r="J37" s="18"/>
      <c r="K37" s="11"/>
      <c r="L37" s="11"/>
      <c r="M37" s="11"/>
      <c r="N37" s="11"/>
      <c r="O37" s="11"/>
      <c r="P37" s="15"/>
      <c r="Q37" s="15"/>
      <c r="R37" s="22"/>
      <c r="S37" s="38"/>
      <c r="T37" s="35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s="24" customFormat="1" ht="15">
      <c r="A38" s="28"/>
      <c r="B38" s="26"/>
      <c r="C38" s="11"/>
      <c r="D38" s="20"/>
      <c r="E38" s="20"/>
      <c r="F38" s="16"/>
      <c r="G38" s="19"/>
      <c r="H38" s="20"/>
      <c r="I38" s="11"/>
      <c r="J38" s="21"/>
      <c r="K38" s="11"/>
      <c r="L38" s="11"/>
      <c r="M38" s="11"/>
      <c r="N38" s="11"/>
      <c r="O38" s="11"/>
      <c r="P38" s="15"/>
      <c r="Q38" s="15"/>
      <c r="R38" s="22"/>
      <c r="S38" s="38"/>
      <c r="T38" s="35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2:32" s="24" customFormat="1" ht="15">
      <c r="B39" s="26"/>
      <c r="C39" s="11"/>
      <c r="D39" s="20"/>
      <c r="E39" s="20"/>
      <c r="F39" s="16"/>
      <c r="G39" s="19"/>
      <c r="H39" s="20"/>
      <c r="I39" s="11"/>
      <c r="J39" s="21"/>
      <c r="K39" s="11"/>
      <c r="L39" s="11"/>
      <c r="M39" s="11"/>
      <c r="N39" s="11"/>
      <c r="O39" s="11"/>
      <c r="P39" s="11"/>
      <c r="Q39" s="11"/>
      <c r="R39" s="11"/>
      <c r="S39" s="38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2:32" s="24" customFormat="1" ht="15">
      <c r="B40" s="26"/>
      <c r="C40" s="11"/>
      <c r="D40" s="20"/>
      <c r="E40" s="20"/>
      <c r="F40" s="16"/>
      <c r="G40" s="19"/>
      <c r="H40" s="20"/>
      <c r="I40" s="11"/>
      <c r="J40" s="21"/>
      <c r="K40" s="11"/>
      <c r="L40" s="11"/>
      <c r="M40" s="11"/>
      <c r="N40" s="11"/>
      <c r="O40" s="11"/>
      <c r="P40" s="11"/>
      <c r="Q40" s="11"/>
      <c r="R40" s="11"/>
      <c r="S40" s="38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2:32" s="24" customFormat="1" ht="12.75">
      <c r="B41" s="26"/>
      <c r="C41" s="11"/>
      <c r="D41" s="20"/>
      <c r="E41" s="20"/>
      <c r="F41" s="16"/>
      <c r="G41" s="19"/>
      <c r="H41" s="20"/>
      <c r="I41" s="11"/>
      <c r="J41" s="21"/>
      <c r="K41" s="11"/>
      <c r="L41" s="11"/>
      <c r="M41" s="11"/>
      <c r="N41" s="11"/>
      <c r="O41" s="11"/>
      <c r="P41" s="11"/>
      <c r="Q41" s="11"/>
      <c r="R41" s="11"/>
      <c r="S41" s="39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2:32" s="24" customFormat="1" ht="12.75">
      <c r="B42" s="26"/>
      <c r="C42" s="11"/>
      <c r="D42" s="20"/>
      <c r="E42" s="20"/>
      <c r="F42" s="16"/>
      <c r="G42" s="19"/>
      <c r="H42" s="20"/>
      <c r="I42" s="11"/>
      <c r="J42" s="2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2:32" s="24" customFormat="1" ht="12.75">
      <c r="B43" s="26"/>
      <c r="C43" s="11"/>
      <c r="D43" s="20"/>
      <c r="E43" s="20"/>
      <c r="F43" s="16"/>
      <c r="G43" s="19"/>
      <c r="H43" s="20"/>
      <c r="I43" s="11"/>
      <c r="J43" s="2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s="24" customFormat="1" ht="13.5" customHeight="1">
      <c r="A44" s="28"/>
      <c r="B44" s="26"/>
      <c r="C44" s="11"/>
      <c r="D44" s="20"/>
      <c r="E44" s="20"/>
      <c r="F44" s="16"/>
      <c r="G44" s="19"/>
      <c r="H44" s="20"/>
      <c r="I44" s="11"/>
      <c r="J44" s="21"/>
      <c r="K44" s="11"/>
      <c r="L44" s="11"/>
      <c r="M44" s="11"/>
      <c r="N44" s="11"/>
      <c r="O44" s="11"/>
      <c r="P44" s="11"/>
      <c r="Q44" s="11"/>
      <c r="R44" s="22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2:18" s="11" customFormat="1" ht="12.75">
      <c r="B45" s="44"/>
      <c r="E45" s="15"/>
      <c r="F45" s="16"/>
      <c r="J45" s="14"/>
      <c r="R45" s="22"/>
    </row>
    <row r="46" spans="2:18" s="11" customFormat="1" ht="12.75">
      <c r="B46" s="44"/>
      <c r="E46" s="15"/>
      <c r="F46" s="16"/>
      <c r="J46" s="14"/>
      <c r="R46" s="22"/>
    </row>
    <row r="47" spans="2:18" s="11" customFormat="1" ht="12.75">
      <c r="B47" s="44"/>
      <c r="E47" s="15"/>
      <c r="F47" s="16"/>
      <c r="J47" s="14"/>
      <c r="R47" s="16"/>
    </row>
    <row r="48" spans="1:10" s="11" customFormat="1" ht="12.75">
      <c r="A48" s="31"/>
      <c r="B48" s="29"/>
      <c r="D48" s="15"/>
      <c r="E48" s="15"/>
      <c r="F48" s="16"/>
      <c r="J48" s="14"/>
    </row>
    <row r="49" spans="1:15" ht="12.75">
      <c r="A49" s="11"/>
      <c r="B49" s="29"/>
      <c r="C49" s="11"/>
      <c r="D49" s="15"/>
      <c r="E49" s="15"/>
      <c r="F49" s="16"/>
      <c r="G49" s="16"/>
      <c r="H49" s="11"/>
      <c r="I49" s="11"/>
      <c r="J49" s="14"/>
      <c r="K49" s="11"/>
      <c r="L49" s="11"/>
      <c r="M49" s="11"/>
      <c r="N49" s="11"/>
      <c r="O49" s="11"/>
    </row>
    <row r="50" spans="1:20" ht="12.75">
      <c r="A50" s="11"/>
      <c r="B50" s="29"/>
      <c r="C50" s="11"/>
      <c r="D50" s="15"/>
      <c r="E50" s="15"/>
      <c r="F50" s="16"/>
      <c r="G50" s="11"/>
      <c r="H50" s="11"/>
      <c r="I50" s="11"/>
      <c r="J50" s="14"/>
      <c r="K50" s="11"/>
      <c r="L50" s="11"/>
      <c r="M50" s="11"/>
      <c r="N50" s="11"/>
      <c r="O50" s="11"/>
      <c r="R50" s="40"/>
      <c r="S50" s="40"/>
      <c r="T50" s="16"/>
    </row>
    <row r="51" spans="1:21" ht="12.75">
      <c r="A51" s="11"/>
      <c r="B51" s="29"/>
      <c r="C51" s="11"/>
      <c r="D51" s="15"/>
      <c r="E51" s="15"/>
      <c r="F51" s="16"/>
      <c r="G51" s="11"/>
      <c r="H51" s="11"/>
      <c r="I51" s="11"/>
      <c r="J51" s="14"/>
      <c r="K51" s="11"/>
      <c r="L51" s="11"/>
      <c r="M51" s="11"/>
      <c r="N51" s="11"/>
      <c r="O51" s="11"/>
      <c r="U51" s="16"/>
    </row>
    <row r="52" spans="1:15" ht="12.75">
      <c r="A52" s="11"/>
      <c r="B52" s="29"/>
      <c r="C52" s="11"/>
      <c r="D52" s="15"/>
      <c r="E52" s="15"/>
      <c r="F52" s="16"/>
      <c r="G52" s="11"/>
      <c r="H52" s="11"/>
      <c r="I52" s="11"/>
      <c r="J52" s="14"/>
      <c r="K52" s="11"/>
      <c r="L52" s="11"/>
      <c r="M52" s="11"/>
      <c r="N52" s="11"/>
      <c r="O52" s="11"/>
    </row>
    <row r="53" spans="1:15" ht="12.75">
      <c r="A53" s="11"/>
      <c r="B53" s="29"/>
      <c r="C53" s="11"/>
      <c r="D53" s="15"/>
      <c r="E53" s="15"/>
      <c r="F53" s="11"/>
      <c r="G53" s="11"/>
      <c r="H53" s="11"/>
      <c r="I53" s="11"/>
      <c r="J53" s="14"/>
      <c r="K53" s="11"/>
      <c r="L53" s="11"/>
      <c r="M53" s="11"/>
      <c r="N53" s="11"/>
      <c r="O53" s="11"/>
    </row>
    <row r="54" spans="1:15" ht="12.75">
      <c r="A54" s="31"/>
      <c r="B54" s="29"/>
      <c r="C54" s="11"/>
      <c r="D54" s="15"/>
      <c r="E54" s="15"/>
      <c r="F54" s="11"/>
      <c r="G54" s="23"/>
      <c r="H54" s="11"/>
      <c r="I54" s="11"/>
      <c r="J54" s="14"/>
      <c r="K54" s="11"/>
      <c r="L54" s="11"/>
      <c r="M54" s="11"/>
      <c r="N54" s="11"/>
      <c r="O54" s="11"/>
    </row>
    <row r="55" spans="1:15" ht="12.75">
      <c r="A55" s="11"/>
      <c r="B55" s="29"/>
      <c r="C55" s="11"/>
      <c r="D55" s="11"/>
      <c r="E55" s="11"/>
      <c r="F55" s="11"/>
      <c r="G55" s="11"/>
      <c r="H55" s="11"/>
      <c r="I55" s="11"/>
      <c r="J55" s="14"/>
      <c r="K55" s="11"/>
      <c r="L55" s="11"/>
      <c r="M55" s="11"/>
      <c r="N55" s="11"/>
      <c r="O55" s="11"/>
    </row>
    <row r="56" spans="1:15" ht="12.75">
      <c r="A56" s="11"/>
      <c r="B56" s="29"/>
      <c r="C56" s="11"/>
      <c r="D56" s="11"/>
      <c r="E56" s="11"/>
      <c r="F56" s="11"/>
      <c r="G56" s="11"/>
      <c r="H56" s="11"/>
      <c r="I56" s="11"/>
      <c r="J56" s="14"/>
      <c r="K56" s="11"/>
      <c r="L56" s="11"/>
      <c r="M56" s="11"/>
      <c r="N56" s="11"/>
      <c r="O56" s="11"/>
    </row>
    <row r="57" spans="1:15" ht="12.75">
      <c r="A57" s="11"/>
      <c r="B57" s="29"/>
      <c r="C57" s="11"/>
      <c r="D57" s="11"/>
      <c r="E57" s="11"/>
      <c r="F57" s="11"/>
      <c r="G57" s="11"/>
      <c r="H57" s="11"/>
      <c r="I57" s="11"/>
      <c r="J57" s="14"/>
      <c r="K57" s="11"/>
      <c r="L57" s="11"/>
      <c r="M57" s="11"/>
      <c r="N57" s="11"/>
      <c r="O57" s="11"/>
    </row>
    <row r="58" spans="1:15" ht="14.25">
      <c r="A58" s="31"/>
      <c r="B58" s="29"/>
      <c r="C58" s="11"/>
      <c r="D58" s="15"/>
      <c r="E58" s="15"/>
      <c r="F58" s="17"/>
      <c r="G58" s="11"/>
      <c r="H58" s="11"/>
      <c r="I58" s="11"/>
      <c r="J58" s="14"/>
      <c r="K58" s="11"/>
      <c r="L58" s="11"/>
      <c r="M58" s="11"/>
      <c r="N58" s="11"/>
      <c r="O58" s="11"/>
    </row>
    <row r="59" spans="1:15" ht="14.25">
      <c r="A59" s="11"/>
      <c r="B59" s="29"/>
      <c r="C59" s="11"/>
      <c r="D59" s="15"/>
      <c r="E59" s="15"/>
      <c r="F59" s="17"/>
      <c r="G59" s="11"/>
      <c r="H59" s="11"/>
      <c r="I59" s="11"/>
      <c r="J59" s="14"/>
      <c r="K59" s="11"/>
      <c r="L59" s="11"/>
      <c r="M59" s="11"/>
      <c r="N59" s="11"/>
      <c r="O59" s="11"/>
    </row>
    <row r="60" spans="1:15" ht="14.25">
      <c r="A60" s="11"/>
      <c r="B60" s="29"/>
      <c r="C60" s="11"/>
      <c r="D60" s="15"/>
      <c r="E60" s="15"/>
      <c r="F60" s="17"/>
      <c r="G60" s="11"/>
      <c r="H60" s="11"/>
      <c r="I60" s="11"/>
      <c r="J60" s="14"/>
      <c r="K60" s="11"/>
      <c r="L60" s="11"/>
      <c r="M60" s="11"/>
      <c r="N60" s="11"/>
      <c r="O60" s="11"/>
    </row>
    <row r="61" spans="1:15" ht="14.25">
      <c r="A61" s="11"/>
      <c r="B61" s="29"/>
      <c r="C61" s="11"/>
      <c r="D61" s="15"/>
      <c r="E61" s="15"/>
      <c r="F61" s="17"/>
      <c r="G61" s="11"/>
      <c r="H61" s="11"/>
      <c r="I61" s="11"/>
      <c r="J61" s="14"/>
      <c r="K61" s="11"/>
      <c r="L61" s="11"/>
      <c r="M61" s="11"/>
      <c r="N61" s="11"/>
      <c r="O61" s="11"/>
    </row>
    <row r="62" spans="1:15" ht="14.25">
      <c r="A62" s="11"/>
      <c r="B62" s="29"/>
      <c r="C62" s="11"/>
      <c r="D62" s="15"/>
      <c r="E62" s="15"/>
      <c r="F62" s="17"/>
      <c r="G62" s="11"/>
      <c r="H62" s="45"/>
      <c r="I62" s="11"/>
      <c r="J62" s="14"/>
      <c r="K62" s="11"/>
      <c r="L62" s="11"/>
      <c r="M62" s="11"/>
      <c r="N62" s="11"/>
      <c r="O62" s="11"/>
    </row>
    <row r="63" spans="1:15" ht="14.25">
      <c r="A63" s="11"/>
      <c r="B63" s="29"/>
      <c r="C63" s="11"/>
      <c r="D63" s="15"/>
      <c r="E63" s="15"/>
      <c r="F63" s="17"/>
      <c r="G63" s="11"/>
      <c r="H63" s="11"/>
      <c r="I63" s="11"/>
      <c r="J63" s="14"/>
      <c r="K63" s="11"/>
      <c r="L63" s="11"/>
      <c r="M63" s="11"/>
      <c r="N63" s="11"/>
      <c r="O63" s="11"/>
    </row>
    <row r="64" spans="1:15" ht="14.25">
      <c r="A64" s="11"/>
      <c r="B64" s="29"/>
      <c r="C64" s="11"/>
      <c r="D64" s="15"/>
      <c r="E64" s="15"/>
      <c r="F64" s="17"/>
      <c r="G64" s="11"/>
      <c r="H64" s="11"/>
      <c r="I64" s="11"/>
      <c r="J64" s="14"/>
      <c r="K64" s="11"/>
      <c r="L64" s="11"/>
      <c r="M64" s="11"/>
      <c r="N64" s="11"/>
      <c r="O64" s="11"/>
    </row>
    <row r="65" spans="2:10" s="11" customFormat="1" ht="12.75">
      <c r="B65" s="29"/>
      <c r="D65" s="15"/>
      <c r="E65" s="15"/>
      <c r="J65" s="14"/>
    </row>
    <row r="66" spans="2:10" s="11" customFormat="1" ht="12.75">
      <c r="B66" s="44"/>
      <c r="J66" s="14"/>
    </row>
    <row r="67" spans="2:10" s="11" customFormat="1" ht="12.75">
      <c r="B67" s="44"/>
      <c r="J67" s="14"/>
    </row>
    <row r="68" spans="2:10" s="11" customFormat="1" ht="12.75">
      <c r="B68" s="44"/>
      <c r="E68" s="31"/>
      <c r="J68" s="14"/>
    </row>
    <row r="69" spans="2:10" s="11" customFormat="1" ht="12.75">
      <c r="B69" s="44"/>
      <c r="J69" s="14"/>
    </row>
    <row r="70" spans="2:10" s="11" customFormat="1" ht="12.75">
      <c r="B70" s="44"/>
      <c r="J70" s="14"/>
    </row>
    <row r="71" spans="2:10" s="11" customFormat="1" ht="12.75">
      <c r="B71" s="44"/>
      <c r="J71" s="14"/>
    </row>
    <row r="72" spans="2:10" s="11" customFormat="1" ht="12.75">
      <c r="B72" s="44"/>
      <c r="J72" s="14"/>
    </row>
    <row r="73" spans="2:10" s="11" customFormat="1" ht="12.75">
      <c r="B73" s="44"/>
      <c r="E73" s="31"/>
      <c r="J73" s="14"/>
    </row>
    <row r="74" spans="2:10" s="11" customFormat="1" ht="12.75">
      <c r="B74" s="44"/>
      <c r="J74" s="14"/>
    </row>
    <row r="75" spans="2:10" s="11" customFormat="1" ht="12.75">
      <c r="B75" s="44"/>
      <c r="J75" s="14"/>
    </row>
    <row r="76" spans="2:10" s="11" customFormat="1" ht="12.75">
      <c r="B76" s="44"/>
      <c r="J76" s="14"/>
    </row>
    <row r="77" spans="2:10" s="11" customFormat="1" ht="12.75">
      <c r="B77" s="44"/>
      <c r="J77" s="14"/>
    </row>
    <row r="78" spans="2:10" s="11" customFormat="1" ht="12.75">
      <c r="B78" s="44"/>
      <c r="J78" s="14"/>
    </row>
    <row r="79" spans="2:10" s="11" customFormat="1" ht="12.75">
      <c r="B79" s="44"/>
      <c r="J79" s="14"/>
    </row>
    <row r="80" spans="2:10" s="11" customFormat="1" ht="12.75">
      <c r="B80" s="44"/>
      <c r="J80" s="14"/>
    </row>
    <row r="81" spans="2:10" s="11" customFormat="1" ht="12.75">
      <c r="B81" s="44"/>
      <c r="J81" s="14"/>
    </row>
    <row r="82" spans="2:10" s="11" customFormat="1" ht="12.75">
      <c r="B82" s="44"/>
      <c r="J82" s="14"/>
    </row>
    <row r="83" spans="2:10" s="11" customFormat="1" ht="12.75">
      <c r="B83" s="44"/>
      <c r="J83" s="14"/>
    </row>
    <row r="84" spans="2:10" s="11" customFormat="1" ht="12.75">
      <c r="B84" s="44"/>
      <c r="J84" s="14"/>
    </row>
    <row r="85" spans="2:10" s="11" customFormat="1" ht="12.75">
      <c r="B85" s="44"/>
      <c r="J85" s="14"/>
    </row>
    <row r="86" spans="2:10" s="11" customFormat="1" ht="12.75">
      <c r="B86" s="44"/>
      <c r="J86" s="14"/>
    </row>
    <row r="87" spans="2:10" s="11" customFormat="1" ht="12.75">
      <c r="B87" s="44"/>
      <c r="J87" s="14"/>
    </row>
    <row r="88" spans="2:10" s="11" customFormat="1" ht="12.75">
      <c r="B88" s="44"/>
      <c r="J88" s="14"/>
    </row>
    <row r="89" spans="2:10" s="11" customFormat="1" ht="12.75">
      <c r="B89" s="44"/>
      <c r="J89" s="14"/>
    </row>
    <row r="90" spans="2:10" s="11" customFormat="1" ht="12.75">
      <c r="B90" s="44"/>
      <c r="J90" s="14"/>
    </row>
    <row r="91" spans="2:10" s="11" customFormat="1" ht="12.75">
      <c r="B91" s="44"/>
      <c r="J91" s="14"/>
    </row>
    <row r="92" spans="2:10" s="11" customFormat="1" ht="12.75">
      <c r="B92" s="44"/>
      <c r="J92" s="14"/>
    </row>
    <row r="93" spans="2:10" s="11" customFormat="1" ht="12.75">
      <c r="B93" s="44"/>
      <c r="J93" s="14"/>
    </row>
    <row r="94" spans="2:10" s="11" customFormat="1" ht="12.75">
      <c r="B94" s="44"/>
      <c r="J94" s="14"/>
    </row>
    <row r="95" spans="2:10" s="11" customFormat="1" ht="12.75">
      <c r="B95" s="44"/>
      <c r="J95" s="14"/>
    </row>
    <row r="96" spans="2:10" s="11" customFormat="1" ht="12.75">
      <c r="B96" s="44"/>
      <c r="J96" s="14"/>
    </row>
    <row r="97" spans="2:10" s="11" customFormat="1" ht="12.75">
      <c r="B97" s="44"/>
      <c r="J97" s="14"/>
    </row>
    <row r="98" spans="2:10" s="11" customFormat="1" ht="12.75">
      <c r="B98" s="44"/>
      <c r="J98" s="14"/>
    </row>
    <row r="99" spans="2:10" s="11" customFormat="1" ht="14.25">
      <c r="B99" s="44"/>
      <c r="D99" s="46"/>
      <c r="E99" s="17"/>
      <c r="F99" s="47"/>
      <c r="J99" s="14"/>
    </row>
    <row r="100" spans="2:10" s="11" customFormat="1" ht="14.25">
      <c r="B100" s="44"/>
      <c r="D100" s="46"/>
      <c r="E100" s="17"/>
      <c r="F100" s="47"/>
      <c r="J100" s="14"/>
    </row>
    <row r="101" spans="2:10" s="11" customFormat="1" ht="14.25">
      <c r="B101" s="44"/>
      <c r="D101" s="46"/>
      <c r="E101" s="17"/>
      <c r="F101" s="47"/>
      <c r="J101" s="14"/>
    </row>
    <row r="102" spans="2:10" s="11" customFormat="1" ht="14.25">
      <c r="B102" s="44"/>
      <c r="D102" s="46"/>
      <c r="E102" s="17"/>
      <c r="F102" s="47"/>
      <c r="J102" s="14"/>
    </row>
    <row r="103" spans="2:10" s="11" customFormat="1" ht="14.25">
      <c r="B103" s="44"/>
      <c r="D103" s="46"/>
      <c r="E103" s="17"/>
      <c r="F103" s="47"/>
      <c r="J103" s="14"/>
    </row>
    <row r="104" spans="2:10" s="11" customFormat="1" ht="14.25">
      <c r="B104" s="44"/>
      <c r="D104" s="46"/>
      <c r="E104" s="17"/>
      <c r="F104" s="47"/>
      <c r="J104" s="14"/>
    </row>
    <row r="105" spans="2:10" s="11" customFormat="1" ht="14.25">
      <c r="B105" s="44"/>
      <c r="D105" s="46"/>
      <c r="E105" s="17"/>
      <c r="F105" s="48"/>
      <c r="J105" s="14"/>
    </row>
    <row r="106" spans="2:10" s="11" customFormat="1" ht="12.75">
      <c r="B106" s="44"/>
      <c r="J106" s="14"/>
    </row>
    <row r="107" spans="2:10" s="11" customFormat="1" ht="12.75">
      <c r="B107" s="44"/>
      <c r="J107" s="14"/>
    </row>
    <row r="108" spans="2:10" s="11" customFormat="1" ht="12.75">
      <c r="B108" s="44"/>
      <c r="J108" s="14"/>
    </row>
    <row r="109" spans="2:10" s="11" customFormat="1" ht="12.75">
      <c r="B109" s="44"/>
      <c r="J109" s="14"/>
    </row>
    <row r="110" spans="2:10" s="11" customFormat="1" ht="12.75">
      <c r="B110" s="44"/>
      <c r="J110" s="14"/>
    </row>
    <row r="111" spans="2:10" s="11" customFormat="1" ht="12.75">
      <c r="B111" s="44"/>
      <c r="J111" s="14"/>
    </row>
    <row r="112" spans="2:10" s="11" customFormat="1" ht="12.75">
      <c r="B112" s="44"/>
      <c r="J112" s="14"/>
    </row>
    <row r="113" spans="2:10" s="11" customFormat="1" ht="12.75">
      <c r="B113" s="44"/>
      <c r="J113" s="14"/>
    </row>
    <row r="114" spans="2:10" s="11" customFormat="1" ht="12.75">
      <c r="B114" s="44"/>
      <c r="J114" s="14"/>
    </row>
    <row r="115" spans="2:10" s="11" customFormat="1" ht="12.75">
      <c r="B115" s="44"/>
      <c r="J115" s="14"/>
    </row>
    <row r="116" spans="2:10" s="11" customFormat="1" ht="12.75">
      <c r="B116" s="44"/>
      <c r="J116" s="14"/>
    </row>
    <row r="117" spans="2:10" s="11" customFormat="1" ht="12.75">
      <c r="B117" s="44"/>
      <c r="J117" s="14"/>
    </row>
    <row r="118" spans="2:10" s="11" customFormat="1" ht="12.75">
      <c r="B118" s="44"/>
      <c r="J118" s="14"/>
    </row>
    <row r="119" spans="2:10" s="11" customFormat="1" ht="12.75">
      <c r="B119" s="44"/>
      <c r="J119" s="14"/>
    </row>
    <row r="120" spans="2:10" s="11" customFormat="1" ht="12.75">
      <c r="B120" s="44"/>
      <c r="J120" s="14"/>
    </row>
    <row r="121" spans="2:10" s="11" customFormat="1" ht="12.75">
      <c r="B121" s="44"/>
      <c r="J121" s="14"/>
    </row>
    <row r="122" spans="2:10" s="11" customFormat="1" ht="12.75">
      <c r="B122" s="44"/>
      <c r="J122" s="14"/>
    </row>
    <row r="123" spans="2:10" s="11" customFormat="1" ht="12.75">
      <c r="B123" s="44"/>
      <c r="J123" s="14"/>
    </row>
    <row r="124" spans="2:10" s="11" customFormat="1" ht="12.75">
      <c r="B124" s="44"/>
      <c r="J124" s="14"/>
    </row>
    <row r="125" spans="2:10" s="11" customFormat="1" ht="12.75">
      <c r="B125" s="44"/>
      <c r="J125" s="14"/>
    </row>
    <row r="126" spans="2:10" s="11" customFormat="1" ht="12.75">
      <c r="B126" s="44"/>
      <c r="J126" s="14"/>
    </row>
    <row r="127" spans="2:10" s="11" customFormat="1" ht="12.75">
      <c r="B127" s="44"/>
      <c r="J127" s="14"/>
    </row>
    <row r="128" spans="2:10" s="11" customFormat="1" ht="12.75">
      <c r="B128" s="44"/>
      <c r="J128" s="14"/>
    </row>
    <row r="129" spans="2:10" s="11" customFormat="1" ht="12.75">
      <c r="B129" s="44"/>
      <c r="J129" s="14"/>
    </row>
    <row r="130" spans="2:10" s="11" customFormat="1" ht="12.75">
      <c r="B130" s="44"/>
      <c r="J130" s="14"/>
    </row>
    <row r="131" spans="2:10" s="11" customFormat="1" ht="12.75">
      <c r="B131" s="44"/>
      <c r="J131" s="14"/>
    </row>
    <row r="132" spans="2:10" s="11" customFormat="1" ht="12.75">
      <c r="B132" s="44"/>
      <c r="J132" s="14"/>
    </row>
    <row r="133" spans="2:10" s="11" customFormat="1" ht="12.75">
      <c r="B133" s="44"/>
      <c r="J133" s="14"/>
    </row>
    <row r="134" spans="2:10" s="11" customFormat="1" ht="12.75">
      <c r="B134" s="44"/>
      <c r="J134" s="14"/>
    </row>
    <row r="135" spans="2:10" s="11" customFormat="1" ht="12.75">
      <c r="B135" s="44"/>
      <c r="J135" s="14"/>
    </row>
    <row r="136" spans="2:10" s="11" customFormat="1" ht="12.75">
      <c r="B136" s="44"/>
      <c r="J136" s="14"/>
    </row>
    <row r="137" spans="2:10" s="11" customFormat="1" ht="12.75">
      <c r="B137" s="44"/>
      <c r="J137" s="14"/>
    </row>
    <row r="138" spans="2:10" s="11" customFormat="1" ht="12.75">
      <c r="B138" s="44"/>
      <c r="J138" s="14"/>
    </row>
    <row r="139" spans="2:10" s="11" customFormat="1" ht="12.75">
      <c r="B139" s="44"/>
      <c r="J139" s="14"/>
    </row>
    <row r="140" spans="2:10" s="11" customFormat="1" ht="12.75">
      <c r="B140" s="44"/>
      <c r="J140" s="14"/>
    </row>
    <row r="141" spans="2:10" s="11" customFormat="1" ht="12.75">
      <c r="B141" s="44"/>
      <c r="J141" s="14"/>
    </row>
    <row r="142" spans="2:10" s="11" customFormat="1" ht="12.75">
      <c r="B142" s="44"/>
      <c r="J142" s="14"/>
    </row>
    <row r="143" spans="2:10" s="11" customFormat="1" ht="12.75">
      <c r="B143" s="44"/>
      <c r="J143" s="14"/>
    </row>
    <row r="144" spans="2:10" s="11" customFormat="1" ht="12.75">
      <c r="B144" s="44"/>
      <c r="J144" s="14"/>
    </row>
    <row r="145" spans="2:10" s="11" customFormat="1" ht="12.75">
      <c r="B145" s="44"/>
      <c r="J145" s="14"/>
    </row>
    <row r="146" spans="2:10" s="11" customFormat="1" ht="12.75">
      <c r="B146" s="44"/>
      <c r="J146" s="14"/>
    </row>
    <row r="147" spans="2:10" s="11" customFormat="1" ht="12.75">
      <c r="B147" s="44"/>
      <c r="J147" s="14"/>
    </row>
    <row r="148" spans="2:10" s="11" customFormat="1" ht="12.75">
      <c r="B148" s="44"/>
      <c r="J148" s="14"/>
    </row>
    <row r="149" spans="2:10" s="11" customFormat="1" ht="12.75">
      <c r="B149" s="44"/>
      <c r="J149" s="14"/>
    </row>
    <row r="150" spans="2:10" s="11" customFormat="1" ht="12.75">
      <c r="B150" s="44"/>
      <c r="J150" s="14"/>
    </row>
    <row r="151" spans="2:10" s="11" customFormat="1" ht="12.75">
      <c r="B151" s="44"/>
      <c r="J151" s="14"/>
    </row>
    <row r="152" spans="2:10" s="11" customFormat="1" ht="12.75">
      <c r="B152" s="44"/>
      <c r="J152" s="14"/>
    </row>
    <row r="153" spans="2:10" s="11" customFormat="1" ht="12.75">
      <c r="B153" s="44"/>
      <c r="J153" s="14"/>
    </row>
    <row r="154" spans="2:10" s="11" customFormat="1" ht="12.75">
      <c r="B154" s="44"/>
      <c r="J154" s="14"/>
    </row>
    <row r="155" spans="2:10" s="11" customFormat="1" ht="12.75">
      <c r="B155" s="44"/>
      <c r="J155" s="14"/>
    </row>
    <row r="156" spans="2:10" s="11" customFormat="1" ht="12.75">
      <c r="B156" s="44"/>
      <c r="J156" s="14"/>
    </row>
    <row r="157" spans="2:10" s="11" customFormat="1" ht="12.75">
      <c r="B157" s="44"/>
      <c r="J157" s="14"/>
    </row>
    <row r="158" spans="2:10" s="11" customFormat="1" ht="12.75">
      <c r="B158" s="44"/>
      <c r="J158" s="14"/>
    </row>
    <row r="159" spans="2:10" s="11" customFormat="1" ht="12.75">
      <c r="B159" s="44"/>
      <c r="J159" s="14"/>
    </row>
    <row r="160" spans="2:10" s="11" customFormat="1" ht="12.75">
      <c r="B160" s="44"/>
      <c r="J160" s="14"/>
    </row>
    <row r="161" spans="2:10" s="11" customFormat="1" ht="12.75">
      <c r="B161" s="44"/>
      <c r="J161" s="14"/>
    </row>
    <row r="162" spans="2:10" s="11" customFormat="1" ht="12.75">
      <c r="B162" s="44"/>
      <c r="J162" s="14"/>
    </row>
    <row r="163" spans="2:10" s="11" customFormat="1" ht="12.75">
      <c r="B163" s="44"/>
      <c r="J163" s="14"/>
    </row>
    <row r="164" spans="2:10" s="11" customFormat="1" ht="12.75">
      <c r="B164" s="44"/>
      <c r="J164" s="14"/>
    </row>
    <row r="165" spans="2:10" s="11" customFormat="1" ht="12.75">
      <c r="B165" s="44"/>
      <c r="J165" s="14"/>
    </row>
    <row r="166" spans="2:10" s="11" customFormat="1" ht="12.75">
      <c r="B166" s="44"/>
      <c r="J166" s="14"/>
    </row>
    <row r="167" spans="2:10" s="11" customFormat="1" ht="12.75">
      <c r="B167" s="44"/>
      <c r="J167" s="14"/>
    </row>
    <row r="168" spans="2:10" s="11" customFormat="1" ht="12.75">
      <c r="B168" s="44"/>
      <c r="J168" s="14"/>
    </row>
    <row r="169" spans="2:10" s="11" customFormat="1" ht="12.75">
      <c r="B169" s="44"/>
      <c r="J169" s="14"/>
    </row>
    <row r="170" spans="2:10" s="11" customFormat="1" ht="12.75">
      <c r="B170" s="44"/>
      <c r="J170" s="14"/>
    </row>
    <row r="171" spans="2:10" s="11" customFormat="1" ht="12.75">
      <c r="B171" s="44"/>
      <c r="J171" s="14"/>
    </row>
    <row r="172" spans="2:10" s="11" customFormat="1" ht="12.75">
      <c r="B172" s="44"/>
      <c r="J172" s="14"/>
    </row>
    <row r="173" spans="2:10" s="11" customFormat="1" ht="12.75">
      <c r="B173" s="44"/>
      <c r="J173" s="14"/>
    </row>
    <row r="174" spans="2:10" s="11" customFormat="1" ht="12.75">
      <c r="B174" s="44"/>
      <c r="J174" s="14"/>
    </row>
    <row r="175" spans="2:10" s="11" customFormat="1" ht="12.75">
      <c r="B175" s="44"/>
      <c r="J175" s="14"/>
    </row>
    <row r="176" spans="2:10" s="11" customFormat="1" ht="12.75">
      <c r="B176" s="44"/>
      <c r="J176" s="14"/>
    </row>
    <row r="177" spans="2:10" s="11" customFormat="1" ht="12.75">
      <c r="B177" s="44"/>
      <c r="J177" s="14"/>
    </row>
    <row r="178" spans="2:10" s="11" customFormat="1" ht="12.75">
      <c r="B178" s="44"/>
      <c r="J178" s="14"/>
    </row>
    <row r="179" spans="2:10" s="11" customFormat="1" ht="12.75">
      <c r="B179" s="44"/>
      <c r="J179" s="14"/>
    </row>
    <row r="180" spans="2:10" s="11" customFormat="1" ht="12.75">
      <c r="B180" s="44"/>
      <c r="J180" s="14"/>
    </row>
    <row r="181" spans="2:10" s="11" customFormat="1" ht="12.75">
      <c r="B181" s="44"/>
      <c r="J181" s="14"/>
    </row>
    <row r="182" spans="2:10" s="11" customFormat="1" ht="12.75">
      <c r="B182" s="44"/>
      <c r="J182" s="14"/>
    </row>
    <row r="183" spans="2:10" s="11" customFormat="1" ht="12.75">
      <c r="B183" s="44"/>
      <c r="J183" s="14"/>
    </row>
    <row r="184" spans="2:10" s="11" customFormat="1" ht="12.75">
      <c r="B184" s="44"/>
      <c r="J184" s="14"/>
    </row>
    <row r="185" spans="2:10" s="11" customFormat="1" ht="12.75">
      <c r="B185" s="44"/>
      <c r="J185" s="14"/>
    </row>
    <row r="186" spans="2:10" s="11" customFormat="1" ht="12.75">
      <c r="B186" s="44"/>
      <c r="J186" s="14"/>
    </row>
    <row r="187" spans="2:10" s="11" customFormat="1" ht="12.75">
      <c r="B187" s="44"/>
      <c r="J187" s="14"/>
    </row>
    <row r="188" spans="2:10" s="11" customFormat="1" ht="12.75">
      <c r="B188" s="44"/>
      <c r="J188" s="14"/>
    </row>
    <row r="189" spans="2:10" s="11" customFormat="1" ht="12.75">
      <c r="B189" s="44"/>
      <c r="J189" s="14"/>
    </row>
    <row r="190" spans="2:10" s="11" customFormat="1" ht="12.75">
      <c r="B190" s="44"/>
      <c r="J190" s="14"/>
    </row>
    <row r="191" spans="2:10" s="11" customFormat="1" ht="12.75">
      <c r="B191" s="44"/>
      <c r="J191" s="14"/>
    </row>
    <row r="192" spans="2:10" s="11" customFormat="1" ht="12.75">
      <c r="B192" s="44"/>
      <c r="J192" s="14"/>
    </row>
    <row r="193" spans="2:10" s="11" customFormat="1" ht="12.75">
      <c r="B193" s="44"/>
      <c r="J193" s="14"/>
    </row>
    <row r="194" spans="2:10" s="11" customFormat="1" ht="12.75">
      <c r="B194" s="44"/>
      <c r="J194" s="14"/>
    </row>
    <row r="195" spans="2:10" s="11" customFormat="1" ht="12.75">
      <c r="B195" s="44"/>
      <c r="J195" s="14"/>
    </row>
    <row r="196" spans="2:10" s="11" customFormat="1" ht="12.75">
      <c r="B196" s="44"/>
      <c r="J196" s="14"/>
    </row>
    <row r="197" spans="2:10" s="11" customFormat="1" ht="12.75">
      <c r="B197" s="44"/>
      <c r="J197" s="14"/>
    </row>
    <row r="198" spans="2:10" s="11" customFormat="1" ht="12.75">
      <c r="B198" s="44"/>
      <c r="J198" s="14"/>
    </row>
    <row r="199" spans="2:10" s="11" customFormat="1" ht="12.75">
      <c r="B199" s="44"/>
      <c r="J199" s="14"/>
    </row>
    <row r="200" spans="2:10" s="11" customFormat="1" ht="12.75">
      <c r="B200" s="44"/>
      <c r="J200" s="14"/>
    </row>
    <row r="201" spans="2:10" s="11" customFormat="1" ht="12.75">
      <c r="B201" s="44"/>
      <c r="J201" s="14"/>
    </row>
    <row r="202" spans="2:10" s="11" customFormat="1" ht="12.75">
      <c r="B202" s="44"/>
      <c r="J202" s="14"/>
    </row>
    <row r="203" spans="2:10" s="11" customFormat="1" ht="12.75">
      <c r="B203" s="44"/>
      <c r="J203" s="14"/>
    </row>
    <row r="204" spans="2:10" s="11" customFormat="1" ht="12.75">
      <c r="B204" s="44"/>
      <c r="J204" s="14"/>
    </row>
    <row r="205" spans="2:10" s="11" customFormat="1" ht="12.75">
      <c r="B205" s="44"/>
      <c r="J205" s="14"/>
    </row>
    <row r="206" spans="2:10" s="11" customFormat="1" ht="12.75">
      <c r="B206" s="44"/>
      <c r="J206" s="14"/>
    </row>
    <row r="207" spans="2:10" s="11" customFormat="1" ht="12.75">
      <c r="B207" s="44"/>
      <c r="J207" s="14"/>
    </row>
    <row r="208" spans="2:10" s="11" customFormat="1" ht="12.75">
      <c r="B208" s="44"/>
      <c r="J208" s="14"/>
    </row>
    <row r="209" spans="2:10" s="11" customFormat="1" ht="12.75">
      <c r="B209" s="44"/>
      <c r="J209" s="14"/>
    </row>
    <row r="210" spans="2:10" s="11" customFormat="1" ht="12.75">
      <c r="B210" s="44"/>
      <c r="J210" s="14"/>
    </row>
    <row r="211" spans="2:10" s="11" customFormat="1" ht="12.75">
      <c r="B211" s="44"/>
      <c r="J211" s="14"/>
    </row>
    <row r="212" spans="2:10" s="11" customFormat="1" ht="12.75">
      <c r="B212" s="44"/>
      <c r="J212" s="14"/>
    </row>
    <row r="213" spans="2:10" s="11" customFormat="1" ht="12.75">
      <c r="B213" s="44"/>
      <c r="J213" s="14"/>
    </row>
    <row r="214" spans="2:10" s="11" customFormat="1" ht="12.75">
      <c r="B214" s="44"/>
      <c r="J214" s="14"/>
    </row>
    <row r="215" spans="2:10" s="11" customFormat="1" ht="12.75">
      <c r="B215" s="44"/>
      <c r="J215" s="14"/>
    </row>
    <row r="216" spans="2:10" s="11" customFormat="1" ht="12.75">
      <c r="B216" s="44"/>
      <c r="J216" s="14"/>
    </row>
    <row r="217" spans="2:10" s="11" customFormat="1" ht="12.75">
      <c r="B217" s="44"/>
      <c r="J217" s="14"/>
    </row>
    <row r="218" spans="2:10" s="11" customFormat="1" ht="12.75">
      <c r="B218" s="44"/>
      <c r="J218" s="14"/>
    </row>
    <row r="219" spans="2:10" s="11" customFormat="1" ht="12.75">
      <c r="B219" s="44"/>
      <c r="J219" s="14"/>
    </row>
    <row r="220" spans="2:10" s="11" customFormat="1" ht="12.75">
      <c r="B220" s="44"/>
      <c r="J220" s="14"/>
    </row>
    <row r="221" spans="2:10" s="11" customFormat="1" ht="12.75">
      <c r="B221" s="44"/>
      <c r="J221" s="14"/>
    </row>
    <row r="222" spans="2:10" s="11" customFormat="1" ht="12.75">
      <c r="B222" s="44"/>
      <c r="J222" s="14"/>
    </row>
    <row r="223" spans="2:10" s="11" customFormat="1" ht="12.75">
      <c r="B223" s="44"/>
      <c r="J223" s="14"/>
    </row>
    <row r="224" spans="2:10" s="11" customFormat="1" ht="12.75">
      <c r="B224" s="44"/>
      <c r="J224" s="14"/>
    </row>
    <row r="225" spans="2:10" s="11" customFormat="1" ht="12.75">
      <c r="B225" s="44"/>
      <c r="J225" s="14"/>
    </row>
    <row r="226" spans="2:10" s="11" customFormat="1" ht="12.75">
      <c r="B226" s="44"/>
      <c r="J226" s="14"/>
    </row>
    <row r="227" spans="2:10" s="11" customFormat="1" ht="12.75">
      <c r="B227" s="44"/>
      <c r="J227" s="14"/>
    </row>
    <row r="228" spans="2:10" s="11" customFormat="1" ht="12.75">
      <c r="B228" s="44"/>
      <c r="J228" s="14"/>
    </row>
    <row r="229" spans="2:10" s="11" customFormat="1" ht="12.75">
      <c r="B229" s="44"/>
      <c r="J229" s="14"/>
    </row>
    <row r="230" spans="2:10" s="11" customFormat="1" ht="12.75">
      <c r="B230" s="44"/>
      <c r="J230" s="14"/>
    </row>
    <row r="231" spans="2:10" s="11" customFormat="1" ht="12.75">
      <c r="B231" s="44"/>
      <c r="J231" s="14"/>
    </row>
    <row r="232" spans="2:10" s="11" customFormat="1" ht="12.75">
      <c r="B232" s="44"/>
      <c r="J232" s="14"/>
    </row>
    <row r="233" spans="2:10" s="11" customFormat="1" ht="12.75">
      <c r="B233" s="44"/>
      <c r="J233" s="14"/>
    </row>
    <row r="234" spans="2:10" s="11" customFormat="1" ht="12.75">
      <c r="B234" s="44"/>
      <c r="J234" s="14"/>
    </row>
    <row r="235" spans="2:10" s="11" customFormat="1" ht="12.75">
      <c r="B235" s="44"/>
      <c r="J235" s="14"/>
    </row>
    <row r="236" spans="2:10" s="11" customFormat="1" ht="12.75">
      <c r="B236" s="44"/>
      <c r="J236" s="14"/>
    </row>
    <row r="237" spans="2:10" s="11" customFormat="1" ht="12.75">
      <c r="B237" s="44"/>
      <c r="J237" s="14"/>
    </row>
    <row r="238" spans="2:10" s="11" customFormat="1" ht="12.75">
      <c r="B238" s="44"/>
      <c r="J238" s="14"/>
    </row>
    <row r="239" spans="2:10" s="11" customFormat="1" ht="12.75">
      <c r="B239" s="44"/>
      <c r="J239" s="14"/>
    </row>
    <row r="240" spans="2:10" s="11" customFormat="1" ht="12.75">
      <c r="B240" s="44"/>
      <c r="J240" s="14"/>
    </row>
    <row r="241" spans="2:10" s="11" customFormat="1" ht="12.75">
      <c r="B241" s="44"/>
      <c r="J241" s="14"/>
    </row>
    <row r="242" spans="2:10" s="11" customFormat="1" ht="12.75">
      <c r="B242" s="44"/>
      <c r="J242" s="14"/>
    </row>
    <row r="243" spans="2:10" s="11" customFormat="1" ht="12.75">
      <c r="B243" s="44"/>
      <c r="J243" s="14"/>
    </row>
    <row r="244" spans="2:10" s="11" customFormat="1" ht="12.75">
      <c r="B244" s="44"/>
      <c r="J244" s="14"/>
    </row>
    <row r="245" spans="2:10" s="11" customFormat="1" ht="12.75">
      <c r="B245" s="44"/>
      <c r="J245" s="14"/>
    </row>
    <row r="246" spans="2:10" s="11" customFormat="1" ht="12.75">
      <c r="B246" s="44"/>
      <c r="J246" s="14"/>
    </row>
    <row r="247" spans="2:10" s="11" customFormat="1" ht="12.75">
      <c r="B247" s="44"/>
      <c r="J247" s="14"/>
    </row>
    <row r="248" spans="2:10" s="11" customFormat="1" ht="12.75">
      <c r="B248" s="44"/>
      <c r="J248" s="14"/>
    </row>
    <row r="249" spans="2:10" s="11" customFormat="1" ht="12.75">
      <c r="B249" s="44"/>
      <c r="J249" s="14"/>
    </row>
    <row r="250" spans="2:10" s="11" customFormat="1" ht="12.75">
      <c r="B250" s="44"/>
      <c r="J250" s="14"/>
    </row>
    <row r="251" spans="2:10" s="11" customFormat="1" ht="12.75">
      <c r="B251" s="44"/>
      <c r="J251" s="14"/>
    </row>
    <row r="252" spans="2:10" s="11" customFormat="1" ht="12.75">
      <c r="B252" s="44"/>
      <c r="J252" s="14"/>
    </row>
    <row r="253" spans="2:10" s="11" customFormat="1" ht="12.75">
      <c r="B253" s="44"/>
      <c r="J253" s="14"/>
    </row>
    <row r="254" spans="2:10" s="11" customFormat="1" ht="12.75">
      <c r="B254" s="44"/>
      <c r="J254" s="14"/>
    </row>
    <row r="255" spans="2:10" s="11" customFormat="1" ht="12.75">
      <c r="B255" s="44"/>
      <c r="J255" s="14"/>
    </row>
    <row r="256" spans="2:10" s="11" customFormat="1" ht="12.75">
      <c r="B256" s="44"/>
      <c r="J256" s="14"/>
    </row>
    <row r="257" spans="2:10" s="11" customFormat="1" ht="12.75">
      <c r="B257" s="44"/>
      <c r="J257" s="14"/>
    </row>
    <row r="258" spans="2:10" s="11" customFormat="1" ht="12.75">
      <c r="B258" s="44"/>
      <c r="J258" s="14"/>
    </row>
    <row r="259" spans="2:10" s="11" customFormat="1" ht="12.75">
      <c r="B259" s="44"/>
      <c r="J259" s="14"/>
    </row>
    <row r="260" spans="2:10" s="11" customFormat="1" ht="12.75">
      <c r="B260" s="44"/>
      <c r="J260" s="14"/>
    </row>
    <row r="261" spans="2:10" s="11" customFormat="1" ht="12.75">
      <c r="B261" s="44"/>
      <c r="J261" s="14"/>
    </row>
    <row r="262" spans="2:10" s="11" customFormat="1" ht="12.75">
      <c r="B262" s="44"/>
      <c r="J262" s="14"/>
    </row>
    <row r="263" spans="2:10" s="11" customFormat="1" ht="12.75">
      <c r="B263" s="44"/>
      <c r="J263" s="14"/>
    </row>
    <row r="264" spans="2:10" s="11" customFormat="1" ht="12.75">
      <c r="B264" s="44"/>
      <c r="J264" s="14"/>
    </row>
    <row r="265" spans="2:10" s="11" customFormat="1" ht="12.75">
      <c r="B265" s="44"/>
      <c r="J265" s="14"/>
    </row>
    <row r="266" spans="2:10" s="11" customFormat="1" ht="12.75">
      <c r="B266" s="44"/>
      <c r="J266" s="14"/>
    </row>
    <row r="267" spans="2:10" s="11" customFormat="1" ht="12.75">
      <c r="B267" s="44"/>
      <c r="J267" s="14"/>
    </row>
    <row r="268" spans="2:10" s="11" customFormat="1" ht="12.75">
      <c r="B268" s="44"/>
      <c r="J268" s="14"/>
    </row>
    <row r="269" spans="2:10" s="11" customFormat="1" ht="12.75">
      <c r="B269" s="44"/>
      <c r="J269" s="14"/>
    </row>
    <row r="270" spans="2:10" s="11" customFormat="1" ht="12.75">
      <c r="B270" s="44"/>
      <c r="J270" s="14"/>
    </row>
    <row r="271" spans="2:10" s="11" customFormat="1" ht="12.75">
      <c r="B271" s="44"/>
      <c r="J271" s="14"/>
    </row>
    <row r="272" spans="2:10" s="11" customFormat="1" ht="12.75">
      <c r="B272" s="44"/>
      <c r="J272" s="14"/>
    </row>
    <row r="273" spans="2:10" s="11" customFormat="1" ht="12.75">
      <c r="B273" s="44"/>
      <c r="J273" s="14"/>
    </row>
    <row r="274" spans="2:10" s="11" customFormat="1" ht="12.75">
      <c r="B274" s="44"/>
      <c r="J274" s="14"/>
    </row>
    <row r="275" spans="2:10" s="11" customFormat="1" ht="12.75">
      <c r="B275" s="44"/>
      <c r="J275" s="14"/>
    </row>
    <row r="276" spans="2:10" s="11" customFormat="1" ht="12.75">
      <c r="B276" s="44"/>
      <c r="J276" s="14"/>
    </row>
    <row r="277" spans="2:10" s="11" customFormat="1" ht="12.75">
      <c r="B277" s="44"/>
      <c r="J277" s="14"/>
    </row>
    <row r="278" spans="2:10" s="11" customFormat="1" ht="12.75">
      <c r="B278" s="44"/>
      <c r="J278" s="14"/>
    </row>
    <row r="279" spans="2:10" s="11" customFormat="1" ht="12.75">
      <c r="B279" s="44"/>
      <c r="J279" s="14"/>
    </row>
    <row r="280" spans="2:10" s="11" customFormat="1" ht="12.75">
      <c r="B280" s="44"/>
      <c r="J280" s="14"/>
    </row>
    <row r="281" spans="2:10" s="11" customFormat="1" ht="12.75">
      <c r="B281" s="44"/>
      <c r="J281" s="14"/>
    </row>
    <row r="282" spans="2:10" s="11" customFormat="1" ht="12.75">
      <c r="B282" s="44"/>
      <c r="J282" s="14"/>
    </row>
    <row r="283" spans="2:10" s="11" customFormat="1" ht="12.75">
      <c r="B283" s="44"/>
      <c r="J283" s="14"/>
    </row>
    <row r="284" spans="2:10" s="11" customFormat="1" ht="12.75">
      <c r="B284" s="44"/>
      <c r="J284" s="14"/>
    </row>
    <row r="285" spans="2:10" s="11" customFormat="1" ht="12.75">
      <c r="B285" s="44"/>
      <c r="J285" s="14"/>
    </row>
    <row r="286" spans="2:10" s="11" customFormat="1" ht="12.75">
      <c r="B286" s="44"/>
      <c r="J286" s="14"/>
    </row>
    <row r="287" spans="2:10" s="11" customFormat="1" ht="12.75">
      <c r="B287" s="44"/>
      <c r="J287" s="14"/>
    </row>
    <row r="288" spans="2:10" s="11" customFormat="1" ht="12.75">
      <c r="B288" s="44"/>
      <c r="J288" s="14"/>
    </row>
    <row r="289" spans="2:10" s="11" customFormat="1" ht="12.75">
      <c r="B289" s="44"/>
      <c r="J289" s="14"/>
    </row>
    <row r="290" spans="2:10" s="11" customFormat="1" ht="12.75">
      <c r="B290" s="44"/>
      <c r="J290" s="14"/>
    </row>
    <row r="291" spans="2:10" s="11" customFormat="1" ht="12.75">
      <c r="B291" s="44"/>
      <c r="J291" s="14"/>
    </row>
    <row r="292" spans="2:10" s="11" customFormat="1" ht="12.75">
      <c r="B292" s="44"/>
      <c r="J292" s="14"/>
    </row>
    <row r="293" spans="2:10" s="11" customFormat="1" ht="12.75">
      <c r="B293" s="44"/>
      <c r="J293" s="14"/>
    </row>
    <row r="294" spans="2:10" s="11" customFormat="1" ht="12.75">
      <c r="B294" s="44"/>
      <c r="J294" s="14"/>
    </row>
    <row r="295" spans="2:10" s="11" customFormat="1" ht="12.75">
      <c r="B295" s="44"/>
      <c r="J295" s="14"/>
    </row>
    <row r="296" spans="2:10" s="11" customFormat="1" ht="12.75">
      <c r="B296" s="44"/>
      <c r="J296" s="14"/>
    </row>
    <row r="297" spans="2:10" s="11" customFormat="1" ht="12.75">
      <c r="B297" s="44"/>
      <c r="J297" s="14"/>
    </row>
    <row r="298" spans="2:10" s="11" customFormat="1" ht="12.75">
      <c r="B298" s="44"/>
      <c r="J298" s="14"/>
    </row>
    <row r="299" spans="2:10" s="11" customFormat="1" ht="12.75">
      <c r="B299" s="44"/>
      <c r="J299" s="14"/>
    </row>
    <row r="300" spans="2:10" s="11" customFormat="1" ht="12.75">
      <c r="B300" s="44"/>
      <c r="J300" s="14"/>
    </row>
    <row r="301" spans="2:32" s="50" customFormat="1" ht="12.75">
      <c r="B301" s="49"/>
      <c r="J301" s="5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2:32" s="50" customFormat="1" ht="12.75">
      <c r="B302" s="49"/>
      <c r="J302" s="5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2:32" s="50" customFormat="1" ht="12.75">
      <c r="B303" s="49"/>
      <c r="J303" s="5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2:32" s="50" customFormat="1" ht="12.75">
      <c r="B304" s="49"/>
      <c r="J304" s="5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2:32" s="50" customFormat="1" ht="12.75">
      <c r="B305" s="49"/>
      <c r="J305" s="5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2:32" s="50" customFormat="1" ht="12.75">
      <c r="B306" s="49"/>
      <c r="J306" s="5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2:32" s="50" customFormat="1" ht="12.75">
      <c r="B307" s="49"/>
      <c r="J307" s="5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2:32" s="50" customFormat="1" ht="12.75">
      <c r="B308" s="49"/>
      <c r="J308" s="5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2:32" s="50" customFormat="1" ht="12.75">
      <c r="B309" s="49"/>
      <c r="J309" s="5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</sheetData>
  <sheetProtection password="DCCD" sheet="1" objects="1" scenarios="1"/>
  <mergeCells count="14">
    <mergeCell ref="A5:C5"/>
    <mergeCell ref="A7:C7"/>
    <mergeCell ref="A9:C9"/>
    <mergeCell ref="A13:H13"/>
    <mergeCell ref="C15:E15"/>
    <mergeCell ref="C16:E16"/>
    <mergeCell ref="C17:E17"/>
    <mergeCell ref="C18:E18"/>
    <mergeCell ref="C19:E19"/>
    <mergeCell ref="B23:E23"/>
    <mergeCell ref="A24:O28"/>
    <mergeCell ref="C20:E20"/>
    <mergeCell ref="C21:E21"/>
    <mergeCell ref="B22:E2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2">
      <selection activeCell="G23" sqref="G23"/>
    </sheetView>
  </sheetViews>
  <sheetFormatPr defaultColWidth="9.140625" defaultRowHeight="12.75"/>
  <cols>
    <col min="1" max="1" width="17.421875" style="52" customWidth="1"/>
    <col min="2" max="2" width="14.140625" style="53" customWidth="1"/>
    <col min="3" max="3" width="13.00390625" style="52" customWidth="1"/>
    <col min="4" max="4" width="14.7109375" style="54" customWidth="1"/>
    <col min="5" max="5" width="12.7109375" style="52" customWidth="1"/>
    <col min="6" max="6" width="14.8515625" style="52" customWidth="1"/>
    <col min="7" max="7" width="3.7109375" style="52" customWidth="1"/>
    <col min="8" max="8" width="13.00390625" style="52" customWidth="1"/>
    <col min="9" max="9" width="11.8515625" style="52" customWidth="1"/>
    <col min="10" max="10" width="10.8515625" style="58" customWidth="1"/>
    <col min="11" max="16384" width="9.140625" style="52" customWidth="1"/>
  </cols>
  <sheetData>
    <row r="1" ht="7.5" customHeight="1" thickBot="1"/>
    <row r="2" spans="1:10" ht="23.25" customHeight="1">
      <c r="A2" s="121" t="s">
        <v>44</v>
      </c>
      <c r="B2" s="122"/>
      <c r="C2" s="123"/>
      <c r="D2" s="124"/>
      <c r="E2" s="126" t="s">
        <v>2</v>
      </c>
      <c r="F2" s="127">
        <f>'interessi legali'!D7</f>
        <v>37803</v>
      </c>
      <c r="H2" s="111" t="s">
        <v>8</v>
      </c>
      <c r="I2" s="112" t="s">
        <v>9</v>
      </c>
      <c r="J2" s="113" t="s">
        <v>10</v>
      </c>
    </row>
    <row r="3" spans="1:10" ht="18.75" customHeight="1">
      <c r="A3" s="128"/>
      <c r="B3" s="126"/>
      <c r="C3" s="126" t="s">
        <v>4</v>
      </c>
      <c r="D3" s="55">
        <f>'interessi legali'!D9</f>
        <v>3276</v>
      </c>
      <c r="E3" s="126" t="s">
        <v>3</v>
      </c>
      <c r="F3" s="127">
        <f>'interessi legali'!D5</f>
        <v>33751</v>
      </c>
      <c r="H3" s="114">
        <v>15452</v>
      </c>
      <c r="I3" s="115">
        <v>33222</v>
      </c>
      <c r="J3" s="116">
        <v>0.05</v>
      </c>
    </row>
    <row r="4" spans="1:10" ht="18" customHeight="1">
      <c r="A4" s="128"/>
      <c r="B4" s="126"/>
      <c r="C4" s="126" t="s">
        <v>5</v>
      </c>
      <c r="D4" s="56">
        <f>D8+D12+D16+D20+D24+D28+D32</f>
        <v>2261.427287671233</v>
      </c>
      <c r="E4" s="128"/>
      <c r="F4" s="128"/>
      <c r="H4" s="114">
        <v>33223</v>
      </c>
      <c r="I4" s="115">
        <v>35430</v>
      </c>
      <c r="J4" s="116">
        <v>0.1</v>
      </c>
    </row>
    <row r="5" spans="1:10" ht="30.75" customHeight="1" thickBot="1">
      <c r="A5" s="128"/>
      <c r="B5" s="129"/>
      <c r="C5" s="130" t="s">
        <v>7</v>
      </c>
      <c r="D5" s="57">
        <f>D3+D4</f>
        <v>5537.427287671233</v>
      </c>
      <c r="E5" s="126"/>
      <c r="F5" s="128"/>
      <c r="H5" s="114">
        <v>35431</v>
      </c>
      <c r="I5" s="115">
        <v>36160</v>
      </c>
      <c r="J5" s="116">
        <v>0.05</v>
      </c>
    </row>
    <row r="6" spans="1:10" ht="15.75" thickTop="1">
      <c r="A6" s="131" t="s">
        <v>0</v>
      </c>
      <c r="B6" s="132">
        <f>IF(AND($F$3&lt;=$H$3,$F$2&gt;=$H$3),$H$3,IF(AND($F$3&gt;=$H$3,$F$3&lt;$H$4),$F$3,0))</f>
        <v>0</v>
      </c>
      <c r="C6" s="133"/>
      <c r="D6" s="134"/>
      <c r="E6" s="135"/>
      <c r="H6" s="114">
        <v>36161</v>
      </c>
      <c r="I6" s="115">
        <v>36891</v>
      </c>
      <c r="J6" s="117">
        <v>0.025</v>
      </c>
    </row>
    <row r="7" spans="1:10" ht="12.75">
      <c r="A7" s="133" t="s">
        <v>1</v>
      </c>
      <c r="B7" s="132">
        <f>IF($F$3&gt;=$H$4,0,IF(AND($F$2&gt;0,$F$2&lt;$H$3),0,IF(AND($F$2&gt;=$H$3,$F$2&lt;=$I$3),$F$2,IF($F$2&gt;$I$3,$I$3,0))))</f>
        <v>0</v>
      </c>
      <c r="C7" s="133"/>
      <c r="D7" s="134"/>
      <c r="E7" s="136"/>
      <c r="H7" s="114">
        <v>36892</v>
      </c>
      <c r="I7" s="115">
        <v>37256</v>
      </c>
      <c r="J7" s="117">
        <v>0.035</v>
      </c>
    </row>
    <row r="8" spans="1:10" ht="13.5" thickBot="1">
      <c r="A8" s="133" t="s">
        <v>6</v>
      </c>
      <c r="B8" s="137">
        <f>IF(B7=0,0,(B7-B6)+1)</f>
        <v>0</v>
      </c>
      <c r="C8" s="133"/>
      <c r="D8" s="134">
        <f>$D$3*$B$8*$J$3/365</f>
        <v>0</v>
      </c>
      <c r="E8" s="138" t="s">
        <v>45</v>
      </c>
      <c r="H8" s="114">
        <v>37257</v>
      </c>
      <c r="I8" s="115">
        <v>37986</v>
      </c>
      <c r="J8" s="116">
        <v>0.03</v>
      </c>
    </row>
    <row r="9" spans="1:10" ht="12.75">
      <c r="A9" s="133"/>
      <c r="B9" s="139"/>
      <c r="C9" s="133"/>
      <c r="D9" s="134"/>
      <c r="E9" s="136"/>
      <c r="H9" s="114">
        <v>37987</v>
      </c>
      <c r="I9" s="115">
        <v>38352</v>
      </c>
      <c r="J9" s="117">
        <v>0.025</v>
      </c>
    </row>
    <row r="10" spans="1:10" ht="12.75">
      <c r="A10" s="131" t="s">
        <v>0</v>
      </c>
      <c r="B10" s="132">
        <f>IF(AND($F$3&lt;=$H$4,$F$2&gt;=$H$4),$H$4,IF(AND($F$3&gt;=$H$4,$F$3&lt;$H$5),$F$3,0))</f>
        <v>33751</v>
      </c>
      <c r="C10" s="133"/>
      <c r="D10" s="134"/>
      <c r="E10" s="136"/>
      <c r="H10" s="114">
        <v>38353</v>
      </c>
      <c r="I10" s="115">
        <v>38717</v>
      </c>
      <c r="J10" s="117">
        <v>0.025</v>
      </c>
    </row>
    <row r="11" spans="1:10" ht="12.75">
      <c r="A11" s="133" t="s">
        <v>1</v>
      </c>
      <c r="B11" s="132">
        <f>IF($F$3&gt;=$H$5,0,IF(AND($F$2&gt;0,$F$2&lt;$H$4),0,IF(AND($F$2&gt;=$H$4,$F$2&lt;=$I$4),$F$2,IF($F$2&gt;$I$4,$I$4,0))))</f>
        <v>35430</v>
      </c>
      <c r="C11" s="133"/>
      <c r="D11" s="134"/>
      <c r="E11" s="136"/>
      <c r="H11" s="114">
        <v>38718</v>
      </c>
      <c r="I11" s="115">
        <v>39082</v>
      </c>
      <c r="J11" s="117">
        <v>0.025</v>
      </c>
    </row>
    <row r="12" spans="1:10" ht="13.5" thickBot="1">
      <c r="A12" s="133" t="s">
        <v>6</v>
      </c>
      <c r="B12" s="137">
        <f>IF(B11=0,0,(B11-B10)+1)</f>
        <v>1680</v>
      </c>
      <c r="C12" s="133"/>
      <c r="D12" s="134">
        <f>$D$3*$B$12*$J$4/365</f>
        <v>1507.8575342465754</v>
      </c>
      <c r="E12" s="138" t="s">
        <v>45</v>
      </c>
      <c r="H12" s="118">
        <v>39083</v>
      </c>
      <c r="I12" s="119">
        <v>39447</v>
      </c>
      <c r="J12" s="120">
        <v>0.025</v>
      </c>
    </row>
    <row r="13" spans="1:5" ht="12.75">
      <c r="A13" s="133"/>
      <c r="B13" s="139"/>
      <c r="C13" s="133"/>
      <c r="D13" s="134"/>
      <c r="E13" s="136"/>
    </row>
    <row r="14" spans="1:11" ht="12.75">
      <c r="A14" s="131" t="s">
        <v>0</v>
      </c>
      <c r="B14" s="132">
        <f>IF(AND($F$3&lt;=$H$5,$F$2&gt;=$H$5),$H$5,IF(AND($F$3&gt;=$H$5,$F$3&lt;$H$6),$F$3,0))</f>
        <v>35431</v>
      </c>
      <c r="C14" s="133"/>
      <c r="D14" s="134"/>
      <c r="E14" s="136"/>
      <c r="F14" s="143" t="s">
        <v>41</v>
      </c>
      <c r="G14" s="144"/>
      <c r="H14" s="144"/>
      <c r="I14" s="144"/>
      <c r="J14" s="145"/>
      <c r="K14" s="146"/>
    </row>
    <row r="15" spans="1:11" ht="12.75">
      <c r="A15" s="133" t="s">
        <v>1</v>
      </c>
      <c r="B15" s="132">
        <f>IF($F$3&gt;=$H$6,0,IF(AND($F$2&gt;0,$F$2&lt;$H$5),0,IF(AND($F$2&gt;=$H$5,$F$2&lt;=$I$5),$F$2,IF($F$2&gt;$I$5,$I$5,0))))</f>
        <v>36160</v>
      </c>
      <c r="C15" s="133"/>
      <c r="D15" s="134"/>
      <c r="E15" s="136"/>
      <c r="F15" s="147" t="s">
        <v>43</v>
      </c>
      <c r="G15" s="148"/>
      <c r="H15" s="148"/>
      <c r="I15" s="148"/>
      <c r="J15" s="149"/>
      <c r="K15" s="150"/>
    </row>
    <row r="16" spans="1:11" ht="13.5" thickBot="1">
      <c r="A16" s="133" t="s">
        <v>6</v>
      </c>
      <c r="B16" s="137">
        <f>IF(B15=0,0,(B15-B14)+1)</f>
        <v>730</v>
      </c>
      <c r="C16" s="133"/>
      <c r="D16" s="134">
        <f>$D$3*$B$16*$J$5/365</f>
        <v>327.6</v>
      </c>
      <c r="E16" s="138" t="s">
        <v>45</v>
      </c>
      <c r="F16" s="147" t="s">
        <v>42</v>
      </c>
      <c r="G16" s="148"/>
      <c r="H16" s="148"/>
      <c r="I16" s="148"/>
      <c r="J16" s="149"/>
      <c r="K16" s="150"/>
    </row>
    <row r="17" spans="1:11" ht="12.75">
      <c r="A17" s="133"/>
      <c r="B17" s="139"/>
      <c r="C17" s="133"/>
      <c r="D17" s="134"/>
      <c r="E17" s="136"/>
      <c r="F17" s="147"/>
      <c r="G17" s="148"/>
      <c r="H17" s="148"/>
      <c r="I17" s="148"/>
      <c r="J17" s="149"/>
      <c r="K17" s="150"/>
    </row>
    <row r="18" spans="1:11" ht="12.75">
      <c r="A18" s="131" t="s">
        <v>0</v>
      </c>
      <c r="B18" s="132">
        <f>IF(AND($F$3&lt;=$H$6,$F$2&gt;=$H$6),$H$6,IF(AND($F$3&gt;=$H$6,$F$3&lt;$H$7),$F$3,0))</f>
        <v>36161</v>
      </c>
      <c r="C18" s="133"/>
      <c r="D18" s="134"/>
      <c r="E18" s="136"/>
      <c r="F18" s="147" t="s">
        <v>40</v>
      </c>
      <c r="G18" s="148"/>
      <c r="H18" s="148"/>
      <c r="I18" s="148"/>
      <c r="J18" s="149"/>
      <c r="K18" s="150"/>
    </row>
    <row r="19" spans="1:11" ht="12.75">
      <c r="A19" s="133" t="s">
        <v>1</v>
      </c>
      <c r="B19" s="132">
        <f>IF($F$3&gt;=$H$7,0,IF(AND($F$2&gt;0,$F$2&lt;$H$6),0,IF(AND($F$2&gt;=$H$6,$F$2&lt;=$I$6),$F$2,IF($F$2&gt;$I$6,$I$6,0))))</f>
        <v>36891</v>
      </c>
      <c r="C19" s="133"/>
      <c r="D19" s="134"/>
      <c r="E19" s="136"/>
      <c r="F19" s="151"/>
      <c r="G19" s="152"/>
      <c r="H19" s="152"/>
      <c r="I19" s="152"/>
      <c r="J19" s="153"/>
      <c r="K19" s="154"/>
    </row>
    <row r="20" spans="1:5" ht="13.5" thickBot="1">
      <c r="A20" s="133" t="s">
        <v>6</v>
      </c>
      <c r="B20" s="137">
        <f>IF(B19=0,0,(B19-B18)+1)</f>
        <v>731</v>
      </c>
      <c r="C20" s="133"/>
      <c r="D20" s="134">
        <f>$D$3*$B$20*$J$6/365</f>
        <v>164.02438356164384</v>
      </c>
      <c r="E20" s="138" t="s">
        <v>45</v>
      </c>
    </row>
    <row r="21" spans="1:5" ht="12.75">
      <c r="A21" s="133"/>
      <c r="B21" s="139"/>
      <c r="C21" s="133"/>
      <c r="D21" s="134"/>
      <c r="E21" s="136"/>
    </row>
    <row r="22" spans="1:5" ht="12.75">
      <c r="A22" s="131" t="s">
        <v>0</v>
      </c>
      <c r="B22" s="132">
        <f>IF(AND($F$3&lt;=$H$7,$F$2&gt;=$H$7),$H$7,IF(AND($F$3&gt;=$H$7,$F$3&lt;$H$8),$F$3,0))</f>
        <v>36892</v>
      </c>
      <c r="C22" s="133"/>
      <c r="D22" s="134"/>
      <c r="E22" s="136"/>
    </row>
    <row r="23" spans="1:5" ht="12.75">
      <c r="A23" s="133" t="s">
        <v>1</v>
      </c>
      <c r="B23" s="132">
        <f>IF($F$3&gt;=$H$8,0,IF(AND($F$2&gt;0,$F$2&lt;$H$7),0,IF(AND($F$2&gt;=$H$7,$F$2&lt;=$I$7),$F$2,IF($F$2&gt;$I$7,$I$7,0))))</f>
        <v>37256</v>
      </c>
      <c r="C23" s="133"/>
      <c r="D23" s="134"/>
      <c r="E23" s="136"/>
    </row>
    <row r="24" spans="1:5" ht="13.5" thickBot="1">
      <c r="A24" s="133" t="s">
        <v>6</v>
      </c>
      <c r="B24" s="137">
        <f>IF(B23=0,0,(B23-B22)+1)</f>
        <v>365</v>
      </c>
      <c r="C24" s="133"/>
      <c r="D24" s="134">
        <f>$D$3*$B$24*$J$7/365</f>
        <v>114.66000000000001</v>
      </c>
      <c r="E24" s="138" t="s">
        <v>45</v>
      </c>
    </row>
    <row r="25" spans="1:5" ht="12.75">
      <c r="A25" s="133"/>
      <c r="B25" s="139"/>
      <c r="C25" s="133"/>
      <c r="D25" s="134"/>
      <c r="E25" s="136"/>
    </row>
    <row r="26" spans="1:9" ht="12.75">
      <c r="A26" s="131" t="s">
        <v>0</v>
      </c>
      <c r="B26" s="132">
        <f>IF(AND($F$3&lt;=$H$8,$F$2&gt;=$H$8),$H$8,IF(AND($F$3&gt;=$H$8,$F$3&lt;$H$9),$F$3,0))</f>
        <v>37257</v>
      </c>
      <c r="C26" s="133"/>
      <c r="D26" s="134"/>
      <c r="E26" s="136"/>
      <c r="I26" s="125"/>
    </row>
    <row r="27" spans="1:5" ht="12.75">
      <c r="A27" s="133" t="s">
        <v>1</v>
      </c>
      <c r="B27" s="132">
        <f>IF($F$3&gt;=$H$9,0,IF(AND($F$2&gt;0,$F$2&lt;$H$8),0,IF(AND($F$2&gt;=$H$8,$F$2&lt;=$I$8),$F$2,IF($F$2&gt;$I$8,$I$8,0))))</f>
        <v>37803</v>
      </c>
      <c r="C27" s="133"/>
      <c r="D27" s="134"/>
      <c r="E27" s="140"/>
    </row>
    <row r="28" spans="1:5" ht="13.5" thickBot="1">
      <c r="A28" s="133" t="s">
        <v>6</v>
      </c>
      <c r="B28" s="137">
        <f>IF(B27=0,0,(B27-B26)+1)</f>
        <v>547</v>
      </c>
      <c r="C28" s="133"/>
      <c r="D28" s="134">
        <f>$D$3*$B$28*$J$8/365</f>
        <v>147.2853698630137</v>
      </c>
      <c r="E28" s="138" t="s">
        <v>45</v>
      </c>
    </row>
    <row r="29" spans="1:5" ht="12.75">
      <c r="A29" s="133"/>
      <c r="B29" s="139"/>
      <c r="C29" s="133"/>
      <c r="D29" s="134"/>
      <c r="E29" s="136"/>
    </row>
    <row r="30" spans="1:6" ht="14.25">
      <c r="A30" s="131" t="s">
        <v>0</v>
      </c>
      <c r="B30" s="132">
        <f>IF(AND($F$3&lt;=$H$9,$F$2&gt;=$H$9),$H$9,IF(AND($F$3&gt;=$H$9,$F$3&lt;$H$10),$F$3,0))</f>
        <v>0</v>
      </c>
      <c r="C30" s="133"/>
      <c r="D30" s="134"/>
      <c r="E30" s="136"/>
      <c r="F30" s="60"/>
    </row>
    <row r="31" spans="1:6" ht="14.25">
      <c r="A31" s="133" t="s">
        <v>1</v>
      </c>
      <c r="B31" s="132">
        <f>IF($F$3&gt;=$H$10,0,IF(AND($F$2&gt;0,$F$2&lt;$H$9),0,IF(AND($F$2&gt;=$H$9,$F$2&lt;=$I$9),$F$2,IF($F$2&gt;$I$9,$I$9,0))))</f>
        <v>0</v>
      </c>
      <c r="C31" s="133"/>
      <c r="D31" s="134"/>
      <c r="E31" s="141"/>
      <c r="F31" s="61"/>
    </row>
    <row r="32" spans="1:6" ht="13.5" thickBot="1">
      <c r="A32" s="133" t="s">
        <v>6</v>
      </c>
      <c r="B32" s="137">
        <f>IF(B31=0,0,(B31-B30)+1)</f>
        <v>0</v>
      </c>
      <c r="C32" s="133"/>
      <c r="D32" s="134">
        <f>$D$3*$B$32*$J$9/365</f>
        <v>0</v>
      </c>
      <c r="E32" s="138" t="s">
        <v>45</v>
      </c>
      <c r="F32" s="54"/>
    </row>
    <row r="33" spans="1:5" ht="12.75">
      <c r="A33" s="133"/>
      <c r="B33" s="139"/>
      <c r="C33" s="133"/>
      <c r="D33" s="134"/>
      <c r="E33" s="136"/>
    </row>
    <row r="34" spans="1:5" ht="12.75">
      <c r="A34" s="131" t="s">
        <v>0</v>
      </c>
      <c r="B34" s="132">
        <f>IF(AND($F$3&lt;=$H$10,$F$2&gt;=$H$10),$H$10,IF(AND($F$3&gt;=$H$10,$F$3&lt;$H$11),$F$3,0))</f>
        <v>0</v>
      </c>
      <c r="C34" s="133"/>
      <c r="D34" s="134"/>
      <c r="E34" s="136"/>
    </row>
    <row r="35" spans="1:5" ht="12.75">
      <c r="A35" s="133" t="s">
        <v>1</v>
      </c>
      <c r="B35" s="132">
        <f>IF($F$3&gt;=$H$11,0,IF(AND($F$2&gt;0,$F$2&lt;$H$10),0,IF(AND($F$2&gt;=$H$10,$F$2&lt;=$I$10),$F$2,IF($F$2&gt;$I$10,$I$10,0))))</f>
        <v>0</v>
      </c>
      <c r="C35" s="133"/>
      <c r="D35" s="134"/>
      <c r="E35" s="136"/>
    </row>
    <row r="36" spans="1:5" ht="13.5" thickBot="1">
      <c r="A36" s="133" t="s">
        <v>6</v>
      </c>
      <c r="B36" s="137">
        <f>IF(B35=0,0,(B35-B34)+1)</f>
        <v>0</v>
      </c>
      <c r="C36" s="133"/>
      <c r="D36" s="134">
        <f>$D$3*$B$36*$J$10/365</f>
        <v>0</v>
      </c>
      <c r="E36" s="138" t="s">
        <v>45</v>
      </c>
    </row>
    <row r="37" spans="1:5" ht="12.75">
      <c r="A37" s="133"/>
      <c r="B37" s="139"/>
      <c r="C37" s="133"/>
      <c r="D37" s="134"/>
      <c r="E37" s="136"/>
    </row>
    <row r="38" spans="1:5" ht="12.75">
      <c r="A38" s="131" t="s">
        <v>0</v>
      </c>
      <c r="B38" s="132">
        <f>IF(AND($F$3&lt;=$H$11,$F$2&gt;=$H$11),$H$11,IF(AND($F$3&gt;=$H$11,$F$3&lt;$H$12),$F$3,0))</f>
        <v>0</v>
      </c>
      <c r="C38" s="133"/>
      <c r="D38" s="134"/>
      <c r="E38" s="136"/>
    </row>
    <row r="39" spans="1:10" ht="12.75">
      <c r="A39" s="133" t="s">
        <v>1</v>
      </c>
      <c r="B39" s="132">
        <f>IF($F$3&gt;=$H$12,0,IF(AND($F$2&gt;0,$F$2&lt;$H$11),0,IF(AND($F$2&gt;=$H$11,$F$2&lt;=$I$11),$F$2,IF($F$2&gt;$I$11,$I$11,0))))</f>
        <v>0</v>
      </c>
      <c r="C39" s="133"/>
      <c r="D39" s="134"/>
      <c r="E39" s="136"/>
      <c r="I39" s="89"/>
      <c r="J39" s="90"/>
    </row>
    <row r="40" spans="1:10" ht="13.5" thickBot="1">
      <c r="A40" s="133" t="s">
        <v>6</v>
      </c>
      <c r="B40" s="137">
        <f>IF(B39=0,0,(B39-B38)+1)</f>
        <v>0</v>
      </c>
      <c r="C40" s="136"/>
      <c r="D40" s="134">
        <f>$D$3*$B$40*$J$11/365</f>
        <v>0</v>
      </c>
      <c r="E40" s="138" t="s">
        <v>45</v>
      </c>
      <c r="I40" s="91"/>
      <c r="J40" s="90"/>
    </row>
    <row r="41" spans="1:10" ht="12.75">
      <c r="A41" s="136"/>
      <c r="B41" s="142"/>
      <c r="C41" s="136"/>
      <c r="D41" s="134"/>
      <c r="E41" s="136"/>
      <c r="I41" s="91"/>
      <c r="J41" s="59"/>
    </row>
    <row r="42" spans="1:5" ht="12.75">
      <c r="A42" s="131" t="s">
        <v>0</v>
      </c>
      <c r="B42" s="132">
        <f>IF(AND($F$3&lt;=$H$12,$F$2&gt;=$H$12),$H$12,IF(AND($F$3&gt;=$H$12,$F$3&lt;$H$13),$F$3,0))</f>
        <v>0</v>
      </c>
      <c r="C42" s="136"/>
      <c r="D42" s="134"/>
      <c r="E42" s="136"/>
    </row>
    <row r="43" spans="1:5" ht="12.75">
      <c r="A43" s="133" t="s">
        <v>1</v>
      </c>
      <c r="B43" s="132">
        <f>IF($F$3&gt;=$H$13,0,IF(AND($F$2&gt;0,$F$2&lt;$H$12),0,IF(AND($F$2&gt;=$H$12,$F$2&lt;=$I$12),$F$2,IF($F$2&gt;$I$12,$I$12,0))))</f>
        <v>0</v>
      </c>
      <c r="C43" s="136"/>
      <c r="D43" s="134"/>
      <c r="E43" s="136"/>
    </row>
    <row r="44" spans="1:5" ht="13.5" thickBot="1">
      <c r="A44" s="133" t="s">
        <v>6</v>
      </c>
      <c r="B44" s="137">
        <f>IF(B43=0,0,(B43-B42)+1)</f>
        <v>0</v>
      </c>
      <c r="C44" s="136"/>
      <c r="D44" s="134">
        <f>$D$3*$B$44*$J$12/365</f>
        <v>0</v>
      </c>
      <c r="E44" s="138" t="s">
        <v>45</v>
      </c>
    </row>
    <row r="45" spans="1:5" ht="12.75">
      <c r="A45" s="136"/>
      <c r="B45" s="142"/>
      <c r="C45" s="136"/>
      <c r="D45" s="134"/>
      <c r="E45" s="136"/>
    </row>
    <row r="46" spans="1:5" ht="12.75">
      <c r="A46" s="136"/>
      <c r="B46" s="142"/>
      <c r="C46" s="136"/>
      <c r="D46" s="134"/>
      <c r="E46" s="136"/>
    </row>
    <row r="47" spans="1:5" ht="12.75">
      <c r="A47" s="136"/>
      <c r="B47" s="142"/>
      <c r="C47" s="136"/>
      <c r="D47" s="134"/>
      <c r="E47" s="136"/>
    </row>
    <row r="48" spans="1:5" ht="12.75">
      <c r="A48" s="136"/>
      <c r="B48" s="142"/>
      <c r="C48" s="136"/>
      <c r="D48" s="134"/>
      <c r="E48" s="136"/>
    </row>
    <row r="49" spans="1:5" ht="12.75">
      <c r="A49" s="136"/>
      <c r="B49" s="142"/>
      <c r="C49" s="136"/>
      <c r="D49" s="134"/>
      <c r="E49" s="136"/>
    </row>
    <row r="50" spans="1:5" ht="12.75">
      <c r="A50" s="136"/>
      <c r="B50" s="142"/>
      <c r="C50" s="136"/>
      <c r="D50" s="134"/>
      <c r="E50" s="136"/>
    </row>
    <row r="51" spans="1:5" ht="12.75">
      <c r="A51" s="136"/>
      <c r="B51" s="142"/>
      <c r="C51" s="136"/>
      <c r="D51" s="134"/>
      <c r="E51" s="136"/>
    </row>
    <row r="52" spans="1:5" ht="12.75">
      <c r="A52" s="136"/>
      <c r="B52" s="142"/>
      <c r="C52" s="136"/>
      <c r="D52" s="134"/>
      <c r="E52" s="136"/>
    </row>
    <row r="53" spans="1:5" ht="12.75">
      <c r="A53" s="136"/>
      <c r="B53" s="142"/>
      <c r="C53" s="136"/>
      <c r="D53" s="134"/>
      <c r="E53" s="136"/>
    </row>
    <row r="54" spans="1:5" ht="12.75">
      <c r="A54" s="136"/>
      <c r="B54" s="142"/>
      <c r="C54" s="136"/>
      <c r="D54" s="134"/>
      <c r="E54" s="136"/>
    </row>
    <row r="55" spans="1:5" ht="12.75">
      <c r="A55" s="136"/>
      <c r="B55" s="142"/>
      <c r="C55" s="136"/>
      <c r="D55" s="134"/>
      <c r="E55" s="136"/>
    </row>
  </sheetData>
  <sheetProtection password="DCCD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2007-01-12T07:03:48Z</dcterms:created>
  <dcterms:modified xsi:type="dcterms:W3CDTF">2007-01-13T11:49:18Z</dcterms:modified>
  <cp:category/>
  <cp:version/>
  <cp:contentType/>
  <cp:contentStatus/>
</cp:coreProperties>
</file>